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R:\01 CE and PA\01 Kevin's documents\Kevin's Expenses\CE Expenses 2018\"/>
    </mc:Choice>
  </mc:AlternateContent>
  <xr:revisionPtr revIDLastSave="0" documentId="13_ncr:1_{F22F110A-1CDA-4791-8156-31A6D0D1F3BD}" xr6:coauthVersionLast="41" xr6:coauthVersionMax="41" xr10:uidLastSave="{00000000-0000-0000-0000-000000000000}"/>
  <bookViews>
    <workbookView xWindow="-108" yWindow="-108" windowWidth="23256" windowHeight="12576" activeTab="1" xr2:uid="{00000000-000D-0000-FFFF-FFFF00000000}"/>
  </bookViews>
  <sheets>
    <sheet name="Summary and sign-off" sheetId="13" r:id="rId1"/>
    <sheet name="Travel" sheetId="1" r:id="rId2"/>
    <sheet name="Hospitality" sheetId="2" r:id="rId3"/>
    <sheet name="All other expenses" sheetId="3" r:id="rId4"/>
    <sheet name="Gifts and benefits" sheetId="4" r:id="rId5"/>
  </sheets>
  <definedNames>
    <definedName name="_xlnm.Print_Area" localSheetId="3">'All other expenses'!$A$1:$E$27</definedName>
    <definedName name="_xlnm.Print_Area" localSheetId="4">'Gifts and benefits'!$A$1:$F$25</definedName>
    <definedName name="_xlnm.Print_Area" localSheetId="2">Hospitality!$A$1:$E$28</definedName>
    <definedName name="_xlnm.Print_Area" localSheetId="0">'Summary and sign-off'!$A$1:$F$22</definedName>
    <definedName name="_xlnm.Print_Area" localSheetId="1">Travel!$A$1:$E$85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3" l="1"/>
  <c r="E58" i="13"/>
  <c r="C58" i="13"/>
  <c r="C16" i="4"/>
  <c r="C15" i="4"/>
  <c r="B58" i="13" l="1"/>
  <c r="B57" i="13"/>
  <c r="D57" i="13"/>
  <c r="B56" i="13"/>
  <c r="D56" i="13"/>
  <c r="D55" i="13"/>
  <c r="B55" i="13"/>
  <c r="D54" i="13"/>
  <c r="B54" i="13"/>
  <c r="D53" i="13"/>
  <c r="B53" i="13"/>
  <c r="B2" i="4"/>
  <c r="B3" i="4"/>
  <c r="B2" i="3"/>
  <c r="B3" i="3"/>
  <c r="B2" i="2"/>
  <c r="B3" i="2"/>
  <c r="B2" i="1"/>
  <c r="B3" i="1"/>
  <c r="F56" i="13" l="1"/>
  <c r="F58" i="13"/>
  <c r="F57" i="13"/>
  <c r="F55" i="13"/>
  <c r="F54" i="13"/>
  <c r="F53" i="13"/>
  <c r="C12" i="13"/>
  <c r="C11" i="13"/>
  <c r="C10" i="13"/>
  <c r="C15" i="13" l="1"/>
  <c r="C16" i="13"/>
  <c r="B5" i="4" l="1"/>
  <c r="B4" i="4"/>
  <c r="B5" i="3"/>
  <c r="B4" i="3"/>
  <c r="B5" i="2"/>
  <c r="B4" i="2"/>
  <c r="B5" i="1"/>
  <c r="B4" i="1"/>
  <c r="C14" i="13" l="1"/>
  <c r="F11" i="13" l="1"/>
  <c r="C14" i="4"/>
  <c r="F10" i="13" s="1"/>
  <c r="F12" i="13" l="1"/>
  <c r="B74" i="1"/>
  <c r="B16" i="13" s="1"/>
  <c r="B66" i="1"/>
  <c r="B15" i="13" s="1"/>
  <c r="B33" i="1"/>
  <c r="B14" i="13" s="1"/>
  <c r="B21" i="3" l="1"/>
  <c r="B12" i="13" s="1"/>
  <c r="B21" i="2"/>
  <c r="B11" i="13" s="1"/>
  <c r="B10" i="13" l="1"/>
  <c r="B7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Ken Smart [SSC]</author>
  </authors>
  <commentList>
    <comment ref="A9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
Insert additional rows as needed:
- 'right click' on a row number (left of screen)
- select 'Insert' (this will insert a row above it)
</t>
        </r>
      </text>
    </comment>
    <comment ref="A36" authorId="0" shapeId="0" xr:uid="{00000000-0006-0000-0200-000002000000}">
      <text>
        <r>
          <rPr>
            <sz val="9"/>
            <color indexed="81"/>
            <rFont val="Tahoma"/>
            <family val="2"/>
          </rPr>
          <t xml:space="preserve">
Insert additional rows as needed:
- 'right click' on a row number (left of screen)
- select 'Insert' (this will insert a row above it)
</t>
        </r>
      </text>
    </comment>
    <comment ref="A69" authorId="0" shapeId="0" xr:uid="{00000000-0006-0000-0200-000003000000}">
      <text>
        <r>
          <rPr>
            <sz val="9"/>
            <color indexed="81"/>
            <rFont val="Tahoma"/>
            <family val="2"/>
          </rPr>
          <t xml:space="preserve">
Insert additional rows as needed:
- 'right click' on a row number (left of screen)
- select 'Insert' (this will insert a row above it)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Ken Smart [SSC]</author>
  </authors>
  <commentList>
    <comment ref="A8" authorId="0" shapeId="0" xr:uid="{00000000-0006-0000-0300-000001000000}">
      <text>
        <r>
          <rPr>
            <sz val="9"/>
            <color indexed="81"/>
            <rFont val="Tahoma"/>
            <family val="2"/>
          </rPr>
          <t xml:space="preserve">
Insert additional rows as needed:
- 'right click' on a row number (left of screen)
- select 'Insert' (this will insert a row above it)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Ken Smart [SSC]</author>
  </authors>
  <commentList>
    <comment ref="A8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
Insert additional rows as needed:
- 'right click' on a row number (left of screen)
- select 'Insert' (this will insert a row above it)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Ken Smart [SSC]</author>
  </authors>
  <commentList>
    <comment ref="A8" authorId="0" shapeId="0" xr:uid="{00000000-0006-0000-0500-000001000000}">
      <text>
        <r>
          <rPr>
            <sz val="9"/>
            <color indexed="81"/>
            <rFont val="Tahoma"/>
            <family val="2"/>
          </rPr>
          <t xml:space="preserve">
Insert additional rows as needed:
- 'right click' on a row number (left of screen)
- select 'Insert' (this will insert a row above it)
</t>
        </r>
      </text>
    </comment>
  </commentList>
</comments>
</file>

<file path=xl/sharedStrings.xml><?xml version="1.0" encoding="utf-8"?>
<sst xmlns="http://schemas.openxmlformats.org/spreadsheetml/2006/main" count="337" uniqueCount="193">
  <si>
    <t>Total travel expenses</t>
  </si>
  <si>
    <t xml:space="preserve">Organisation Name </t>
  </si>
  <si>
    <t>Chief Executive</t>
  </si>
  <si>
    <t>Chief Executive Expense Disclosure</t>
  </si>
  <si>
    <t>Hospitality</t>
  </si>
  <si>
    <t>Figures exclude GST</t>
  </si>
  <si>
    <t>GST on costs</t>
  </si>
  <si>
    <t>Other expenses</t>
  </si>
  <si>
    <t>Cost in NZ$</t>
  </si>
  <si>
    <t>Chief Executive Gifts and Benefits Disclosure</t>
  </si>
  <si>
    <r>
      <t xml:space="preserve">Offered by 
</t>
    </r>
    <r>
      <rPr>
        <sz val="10"/>
        <color theme="0"/>
        <rFont val="Arial"/>
        <family val="2"/>
      </rPr>
      <t>(who made the offer?)</t>
    </r>
  </si>
  <si>
    <t>Declined</t>
  </si>
  <si>
    <t>Offered</t>
  </si>
  <si>
    <t>Accepted</t>
  </si>
  <si>
    <t>Cultural item - not appropriate to value</t>
  </si>
  <si>
    <t>Under $100</t>
  </si>
  <si>
    <t>$500 - $1,000</t>
  </si>
  <si>
    <t>$100 - $500</t>
  </si>
  <si>
    <t>Over $1,000</t>
  </si>
  <si>
    <t>Estimate not possible</t>
  </si>
  <si>
    <r>
      <t xml:space="preserve">Local Travel    </t>
    </r>
    <r>
      <rPr>
        <sz val="12"/>
        <color theme="0"/>
        <rFont val="Arial"/>
        <family val="2"/>
      </rPr>
      <t>(within City, excluding travel to airport)</t>
    </r>
  </si>
  <si>
    <t>International Travel</t>
  </si>
  <si>
    <t>Local Travel</t>
  </si>
  <si>
    <t>Gifts and benefits</t>
  </si>
  <si>
    <t>Summary of expenses</t>
  </si>
  <si>
    <t>Date(s)*</t>
  </si>
  <si>
    <r>
      <t xml:space="preserve">Purpose of expense
</t>
    </r>
    <r>
      <rPr>
        <sz val="10"/>
        <color theme="0"/>
        <rFont val="Arial"/>
        <family val="2"/>
      </rPr>
      <t>(e.g. subscription part of employment agreement, development as agreed with SSC)</t>
    </r>
  </si>
  <si>
    <t>This disclosure has been approved by the Chief Executive</t>
  </si>
  <si>
    <t>Figures include GST (where applicable)</t>
  </si>
  <si>
    <r>
      <t>GST inc / exc</t>
    </r>
    <r>
      <rPr>
        <b/>
        <sz val="10"/>
        <rFont val="Arial"/>
        <family val="2"/>
      </rPr>
      <t/>
    </r>
  </si>
  <si>
    <t>Not yet indicated</t>
  </si>
  <si>
    <t>Count</t>
  </si>
  <si>
    <t>GST inclusion inconsistent</t>
  </si>
  <si>
    <t>Location(s)</t>
  </si>
  <si>
    <t>Disclosure period start</t>
  </si>
  <si>
    <t>Disclosure period end</t>
  </si>
  <si>
    <t>Disclosure period start***</t>
  </si>
  <si>
    <t>Disclosure period end***</t>
  </si>
  <si>
    <r>
      <t xml:space="preserve">Was the gift accepted?
</t>
    </r>
    <r>
      <rPr>
        <sz val="10"/>
        <color theme="0"/>
        <rFont val="Arial"/>
        <family val="2"/>
      </rPr>
      <t>(drop-down list in cell)</t>
    </r>
  </si>
  <si>
    <r>
      <t>Estimated value in NZ$</t>
    </r>
    <r>
      <rPr>
        <sz val="10"/>
        <color theme="0"/>
        <rFont val="Arial"/>
        <family val="2"/>
      </rPr>
      <t xml:space="preserve">
(drop-down list in cell </t>
    </r>
    <r>
      <rPr>
        <sz val="10"/>
        <rFont val="Arial"/>
        <family val="2"/>
      </rPr>
      <t>but</t>
    </r>
    <r>
      <rPr>
        <sz val="10"/>
        <color theme="0"/>
        <rFont val="Arial"/>
        <family val="2"/>
      </rPr>
      <t xml:space="preserve"> provide specific value if possible)</t>
    </r>
  </si>
  <si>
    <t>Travel expenses</t>
  </si>
  <si>
    <r>
      <t xml:space="preserve">Type of expense
</t>
    </r>
    <r>
      <rPr>
        <sz val="10"/>
        <color theme="0"/>
        <rFont val="Arial"/>
        <family val="2"/>
      </rPr>
      <t>(what and for how many e.g. dinner for 5)</t>
    </r>
  </si>
  <si>
    <r>
      <t xml:space="preserve">Type of expense
</t>
    </r>
    <r>
      <rPr>
        <sz val="10"/>
        <color theme="0"/>
        <rFont val="Arial"/>
        <family val="2"/>
      </rPr>
      <t>(e.g. taxi, parking, bus)</t>
    </r>
  </si>
  <si>
    <r>
      <t xml:space="preserve">Purpose of hospitality
</t>
    </r>
    <r>
      <rPr>
        <sz val="10"/>
        <color theme="0"/>
        <rFont val="Arial"/>
        <family val="2"/>
      </rPr>
      <t xml:space="preserve">(e.g. hosting delegation from China, building relationships, team building) </t>
    </r>
  </si>
  <si>
    <t>Domestic Travel</t>
  </si>
  <si>
    <r>
      <t xml:space="preserve">Domestic Travel   </t>
    </r>
    <r>
      <rPr>
        <sz val="12"/>
        <color theme="0"/>
        <rFont val="Arial"/>
        <family val="2"/>
      </rPr>
      <t xml:space="preserve"> (within NZ, including travel to and from local airport)</t>
    </r>
  </si>
  <si>
    <t>This disclosure has not yet been approved by the Chief Executive</t>
  </si>
  <si>
    <t>Number offered</t>
  </si>
  <si>
    <t>Number accepted</t>
  </si>
  <si>
    <t>Number declined</t>
  </si>
  <si>
    <t>Chief Executive Expenses, Gifts and Benefits Disclosure - summary &amp; sign-off*</t>
  </si>
  <si>
    <t>Chief Executive**</t>
  </si>
  <si>
    <t>Other sign-off****</t>
  </si>
  <si>
    <r>
      <t xml:space="preserve">Type of expense
</t>
    </r>
    <r>
      <rPr>
        <sz val="10"/>
        <color theme="0"/>
        <rFont val="Arial"/>
        <family val="2"/>
      </rPr>
      <t>(e.g. hotel, airfares, taxis, meals &amp; for how many people)</t>
    </r>
  </si>
  <si>
    <t>Agency totals check</t>
  </si>
  <si>
    <t>Data and totals checked on all sheets</t>
  </si>
  <si>
    <t>Data and totals have not yet been checked and confirmed for any sheet</t>
  </si>
  <si>
    <t>Some data and totals have not yet been checked and confirmed</t>
  </si>
  <si>
    <t>Gifts and benefits check</t>
  </si>
  <si>
    <t>Hospitality check</t>
  </si>
  <si>
    <t>All other expenses check</t>
  </si>
  <si>
    <t>Travel checks</t>
  </si>
  <si>
    <t>Not all lines have an entry for "Cost in NZ$" and "Type of expense"</t>
  </si>
  <si>
    <t>Not all lines have an entry for "Description", "Was the gift accepted?" and "Estimated value in NZ$"</t>
  </si>
  <si>
    <t>Data and totals on this worksheet have NOT YET BEEN CHECKED AND CONFIRMED</t>
  </si>
  <si>
    <t>Data and totals on this worksheet checked and confirmed</t>
  </si>
  <si>
    <t>Check that # of 'costs' = 'type of expenses' (also "accepted/declined" for gifts &amp; benefits)</t>
  </si>
  <si>
    <r>
      <t xml:space="preserve">Other comments
</t>
    </r>
    <r>
      <rPr>
        <sz val="10"/>
        <color theme="0"/>
        <rFont val="Arial"/>
        <family val="2"/>
      </rPr>
      <t>(e.g. if given to others, whom?)</t>
    </r>
  </si>
  <si>
    <t xml:space="preserve">Total hospitality expenses </t>
  </si>
  <si>
    <t>Chief Executive approval****</t>
  </si>
  <si>
    <t xml:space="preserve">Total other expenses </t>
  </si>
  <si>
    <t>Error - this total includes data from 'hidden' rows</t>
  </si>
  <si>
    <t>Check - there are no hidden rows with data</t>
  </si>
  <si>
    <t>Check - each entry provides sufficient information</t>
  </si>
  <si>
    <t>These checks (F53 to F61) are imperfect - they count the entries in each column and checks these totals are the same</t>
  </si>
  <si>
    <t>Text required for validation and checks - don't change, move, delete or overwrite</t>
  </si>
  <si>
    <r>
      <t xml:space="preserve">International Travel   </t>
    </r>
    <r>
      <rPr>
        <sz val="12"/>
        <color theme="0"/>
        <rFont val="Arial"/>
        <family val="2"/>
      </rPr>
      <t xml:space="preserve"> (including travel within NZ at beginning and end of overseas trip)</t>
    </r>
  </si>
  <si>
    <t>Cost in NZ$**</t>
  </si>
  <si>
    <r>
      <t xml:space="preserve">Purpose of travel
</t>
    </r>
    <r>
      <rPr>
        <sz val="10"/>
        <color theme="0"/>
        <rFont val="Arial"/>
        <family val="2"/>
      </rPr>
      <t>(e.g. attending XYZ conference for 3 days)***</t>
    </r>
  </si>
  <si>
    <r>
      <t xml:space="preserve">Purpose of travel
</t>
    </r>
    <r>
      <rPr>
        <sz val="10"/>
        <color theme="0"/>
        <rFont val="Arial"/>
        <family val="2"/>
      </rPr>
      <t>(e.g. visiting district office for two days...)***</t>
    </r>
  </si>
  <si>
    <r>
      <t>Purpose of travel</t>
    </r>
    <r>
      <rPr>
        <sz val="10"/>
        <color theme="0"/>
        <rFont val="Arial"/>
        <family val="2"/>
      </rPr>
      <t xml:space="preserve">
(e.g. meeting with Minister)***</t>
    </r>
  </si>
  <si>
    <t>Subtotal - local travel</t>
  </si>
  <si>
    <t>Subtotal - international travel</t>
  </si>
  <si>
    <t>Subtotal - domestic travel</t>
  </si>
  <si>
    <t>Insert additional rows as needed: right click on a row number (left of screen) and select Insert - this will insert a row above selected row.</t>
  </si>
  <si>
    <t>Date(s)**</t>
  </si>
  <si>
    <r>
      <t xml:space="preserve">Type of expense
</t>
    </r>
    <r>
      <rPr>
        <sz val="10"/>
        <color theme="0"/>
        <rFont val="Arial"/>
        <family val="2"/>
      </rPr>
      <t>(e.g. phone and data costs, membership fees)</t>
    </r>
  </si>
  <si>
    <r>
      <t xml:space="preserve">Description
</t>
    </r>
    <r>
      <rPr>
        <sz val="10"/>
        <color theme="0"/>
        <rFont val="Arial"/>
        <family val="2"/>
      </rPr>
      <t>(e.g. event tickets, etc.)</t>
    </r>
  </si>
  <si>
    <t>Total count of gift/benefit entries:</t>
  </si>
  <si>
    <t>GST on values</t>
  </si>
  <si>
    <t>Real Estate Authority</t>
  </si>
  <si>
    <t>Kevin Lampen-Smith</t>
  </si>
  <si>
    <t xml:space="preserve">Europe Trip meeting with International Regulators </t>
  </si>
  <si>
    <t xml:space="preserve"> meals for period for 1 person</t>
  </si>
  <si>
    <t>Taxis for 1 person</t>
  </si>
  <si>
    <t>Train fares for 1person</t>
  </si>
  <si>
    <t xml:space="preserve">Airfare Rome to Brussells </t>
  </si>
  <si>
    <t>Eurostar Brussells to London</t>
  </si>
  <si>
    <t>Hotel in Brussels</t>
  </si>
  <si>
    <t>Airfares x 1</t>
  </si>
  <si>
    <t>Auckland</t>
  </si>
  <si>
    <t>meal for 1</t>
  </si>
  <si>
    <t>United Kingdom</t>
  </si>
  <si>
    <t>Europe</t>
  </si>
  <si>
    <t>Belgium</t>
  </si>
  <si>
    <t>Parking at airport</t>
  </si>
  <si>
    <t>Wellington</t>
  </si>
  <si>
    <t>Webiner</t>
  </si>
  <si>
    <t>Training</t>
  </si>
  <si>
    <t>Online</t>
  </si>
  <si>
    <t>Coffee x 2</t>
  </si>
  <si>
    <t>taxi</t>
  </si>
  <si>
    <t>Stakeholder meetings</t>
  </si>
  <si>
    <t>Attending Stakeholders meetings</t>
  </si>
  <si>
    <t>Uber</t>
  </si>
  <si>
    <t>Meals x 4</t>
  </si>
  <si>
    <t>Coffee x 3</t>
  </si>
  <si>
    <t>Taxi</t>
  </si>
  <si>
    <t>Auckalnd</t>
  </si>
  <si>
    <t xml:space="preserve">Parking </t>
  </si>
  <si>
    <t>Meal x 1</t>
  </si>
  <si>
    <t>Board and Industry Meetings</t>
  </si>
  <si>
    <t>Hotel parking and meals for 2</t>
  </si>
  <si>
    <t>Tauranga</t>
  </si>
  <si>
    <t>11-13 February 2019</t>
  </si>
  <si>
    <t>Taxis</t>
  </si>
  <si>
    <t>Wellington &amp; Tauranga</t>
  </si>
  <si>
    <t>Meal for 12</t>
  </si>
  <si>
    <t>Meeting with CE Maritime NZ</t>
  </si>
  <si>
    <t>Meals x 2</t>
  </si>
  <si>
    <t>Coffee x 4</t>
  </si>
  <si>
    <t>Attending Australian Auctioneers Conference &amp; stakeholders meetings</t>
  </si>
  <si>
    <t>taxis x 2</t>
  </si>
  <si>
    <t>Transit between Fiji and Europe flights</t>
  </si>
  <si>
    <t>Accommodation</t>
  </si>
  <si>
    <t>New Plymouth</t>
  </si>
  <si>
    <t>Rental car</t>
  </si>
  <si>
    <t>New plymouth</t>
  </si>
  <si>
    <t>bottle of wine</t>
  </si>
  <si>
    <t>Koru</t>
  </si>
  <si>
    <t>NZ</t>
  </si>
  <si>
    <t>Car Park</t>
  </si>
  <si>
    <t>National Business Review</t>
  </si>
  <si>
    <t>USA</t>
  </si>
  <si>
    <t xml:space="preserve">Cell Phone </t>
  </si>
  <si>
    <t>Annual Membership</t>
  </si>
  <si>
    <t>training course</t>
  </si>
  <si>
    <t>Annual  membership March 2019 - March 2020</t>
  </si>
  <si>
    <t>Fiji</t>
  </si>
  <si>
    <t>Hotel</t>
  </si>
  <si>
    <t>Insurance</t>
  </si>
  <si>
    <t>6-12 Sep 2018</t>
  </si>
  <si>
    <t>Hotel in London</t>
  </si>
  <si>
    <t>6 - 14 September 2018</t>
  </si>
  <si>
    <t>Books (Leadership)</t>
  </si>
  <si>
    <t>Book</t>
  </si>
  <si>
    <t>n/a</t>
  </si>
  <si>
    <t>Registration fee</t>
  </si>
  <si>
    <t>Canada</t>
  </si>
  <si>
    <t>Travel Visa</t>
  </si>
  <si>
    <t>Travel insurance</t>
  </si>
  <si>
    <t>Hotel for 4 nights</t>
  </si>
  <si>
    <t>taxis home - airport - venue</t>
  </si>
  <si>
    <t>Wellington / Auckland</t>
  </si>
  <si>
    <t>Cell phone use for financial year</t>
  </si>
  <si>
    <t>Car Park for CE Jul - June</t>
  </si>
  <si>
    <t>Chartered Accountants Jul - June</t>
  </si>
  <si>
    <t xml:space="preserve">Annual  membership </t>
  </si>
  <si>
    <t>Flight domestic</t>
  </si>
  <si>
    <t>International flight</t>
  </si>
  <si>
    <t xml:space="preserve">Airfare </t>
  </si>
  <si>
    <t>Meals</t>
  </si>
  <si>
    <t>Local transport</t>
  </si>
  <si>
    <t>Parking</t>
  </si>
  <si>
    <t>Fuel</t>
  </si>
  <si>
    <t>26-29 June 2019</t>
  </si>
  <si>
    <t>Presenting at Real Estate Assn Fiji Conference in Fiji</t>
  </si>
  <si>
    <t>Presenting at Real Estate Assn Fij Conference in Fiji</t>
  </si>
  <si>
    <t>Council on Licensure Enforcement &amp; Regulation (CLEAR) conference for 3 days</t>
  </si>
  <si>
    <t>Speaking at NZ Institute of Building Inspectors Conference</t>
  </si>
  <si>
    <t>Attending Stakeholders Fourm (Regulators Forum)</t>
  </si>
  <si>
    <t xml:space="preserve">Attending Industry Advisory Group Stakeholders meetings </t>
  </si>
  <si>
    <t xml:space="preserve">Attending Continued Professional Development Advisory Group meeting </t>
  </si>
  <si>
    <t xml:space="preserve">Attending NZ Property Law stakeholder meeting </t>
  </si>
  <si>
    <t>Meeting with NZ Law Society</t>
  </si>
  <si>
    <t xml:space="preserve">Meeting with Real Estate Institute NZ </t>
  </si>
  <si>
    <t>Meeting with Civil Aviation Authority</t>
  </si>
  <si>
    <t>Council on Licensure Enforcement &amp; Regulation  Regional Symposium Regulatory Performance</t>
  </si>
  <si>
    <t>NZ Institute of Building Inspectors</t>
  </si>
  <si>
    <t xml:space="preserve">Board Chair John Auld </t>
  </si>
  <si>
    <t xml:space="preserve">Meeting with Licensee </t>
  </si>
  <si>
    <t>Meeting with Stakeholder</t>
  </si>
  <si>
    <t>Meeting with Regulator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</si>
</sst>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164" formatCode="&quot;$&quot;#,##0.00_);[Red]\(&quot;$&quot;#,##0.00\)"/>
    <numFmt numFmtId="165" formatCode="_(&quot;$&quot;* #,##0.00_);_(&quot;$&quot;* \(#,##0.00\);_(&quot;$&quot;* &quot;-&quot;??_);_(@_)"/>
    <numFmt numFmtId="166" formatCode="&quot;$&quot;#,##0.00"/>
    <numFmt numFmtId="167" formatCode="[$-1409]d\ mmmm\ yyyy;@"/>
  </numFmts>
  <fonts count="24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sz val="12"/>
      <color theme="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9"/>
      <color indexed="81"/>
      <name val="Tahoma"/>
      <family val="2"/>
    </font>
    <font>
      <b/>
      <sz val="10"/>
      <color theme="1" tint="0.499984740745262"/>
      <name val="Arial"/>
      <family val="2"/>
    </font>
    <font>
      <sz val="10"/>
      <color theme="1" tint="0.499984740745262"/>
      <name val="Arial"/>
      <family val="2"/>
    </font>
    <font>
      <b/>
      <sz val="11"/>
      <color theme="1"/>
      <name val="Arial"/>
      <family val="2"/>
    </font>
    <font>
      <b/>
      <sz val="10"/>
      <color rgb="FFFFC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2">
    <xf numFmtId="0" fontId="0" fillId="0" borderId="0"/>
    <xf numFmtId="165" fontId="15" fillId="0" borderId="0" applyFont="0" applyFill="0" applyBorder="0" applyAlignment="0" applyProtection="0"/>
  </cellStyleXfs>
  <cellXfs count="148">
    <xf numFmtId="0" fontId="0" fillId="0" borderId="0" xfId="0"/>
    <xf numFmtId="0" fontId="0" fillId="0" borderId="0" xfId="0" applyAlignment="1" applyProtection="1">
      <alignment wrapText="1"/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Protection="1">
      <protection locked="0"/>
    </xf>
    <xf numFmtId="0" fontId="10" fillId="2" borderId="0" xfId="0" applyFont="1" applyFill="1" applyBorder="1" applyAlignment="1" applyProtection="1">
      <alignment vertical="center" wrapText="1" readingOrder="1"/>
    </xf>
    <xf numFmtId="0" fontId="0" fillId="5" borderId="0" xfId="0" applyFill="1" applyAlignment="1" applyProtection="1">
      <alignment wrapText="1"/>
    </xf>
    <xf numFmtId="0" fontId="0" fillId="5" borderId="0" xfId="0" applyFont="1" applyFill="1" applyAlignment="1" applyProtection="1">
      <alignment wrapText="1"/>
    </xf>
    <xf numFmtId="0" fontId="10" fillId="0" borderId="0" xfId="0" applyFont="1" applyFill="1" applyBorder="1" applyAlignment="1" applyProtection="1">
      <alignment vertical="center" wrapText="1" readingOrder="1"/>
    </xf>
    <xf numFmtId="0" fontId="9" fillId="0" borderId="0" xfId="0" applyFont="1" applyFill="1" applyBorder="1" applyAlignment="1" applyProtection="1">
      <alignment vertical="center" wrapText="1" readingOrder="1"/>
    </xf>
    <xf numFmtId="0" fontId="12" fillId="7" borderId="0" xfId="0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vertical="center" wrapText="1" readingOrder="1"/>
    </xf>
    <xf numFmtId="0" fontId="13" fillId="0" borderId="2" xfId="0" applyFont="1" applyFill="1" applyBorder="1" applyAlignment="1" applyProtection="1">
      <alignment vertical="center" wrapText="1" readingOrder="1"/>
    </xf>
    <xf numFmtId="0" fontId="20" fillId="0" borderId="2" xfId="0" applyFont="1" applyFill="1" applyBorder="1" applyAlignment="1" applyProtection="1">
      <alignment horizontal="left" vertical="center" wrapText="1" indent="2" readingOrder="1"/>
    </xf>
    <xf numFmtId="0" fontId="0" fillId="4" borderId="0" xfId="0" applyFill="1" applyAlignment="1" applyProtection="1"/>
    <xf numFmtId="0" fontId="0" fillId="5" borderId="0" xfId="0" applyFill="1" applyAlignment="1" applyProtection="1"/>
    <xf numFmtId="0" fontId="3" fillId="6" borderId="0" xfId="0" applyFont="1" applyFill="1" applyAlignment="1" applyProtection="1"/>
    <xf numFmtId="0" fontId="3" fillId="6" borderId="0" xfId="0" applyFont="1" applyFill="1" applyAlignment="1" applyProtection="1">
      <alignment wrapText="1"/>
    </xf>
    <xf numFmtId="0" fontId="0" fillId="0" borderId="0" xfId="0" applyProtection="1"/>
    <xf numFmtId="0" fontId="12" fillId="7" borderId="0" xfId="0" applyFont="1" applyFill="1" applyBorder="1" applyAlignment="1" applyProtection="1">
      <alignment vertical="center" wrapText="1"/>
    </xf>
    <xf numFmtId="0" fontId="18" fillId="0" borderId="0" xfId="0" applyFont="1" applyBorder="1" applyProtection="1"/>
    <xf numFmtId="166" fontId="17" fillId="0" borderId="0" xfId="0" applyNumberFormat="1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wrapText="1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Protection="1"/>
    <xf numFmtId="0" fontId="1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3" fillId="0" borderId="0" xfId="0" applyFont="1" applyBorder="1" applyProtection="1"/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wrapText="1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/>
    <xf numFmtId="0" fontId="0" fillId="0" borderId="0" xfId="0" applyFont="1" applyBorder="1" applyAlignment="1" applyProtection="1">
      <alignment horizontal="justify" vertical="center"/>
    </xf>
    <xf numFmtId="0" fontId="6" fillId="0" borderId="0" xfId="0" applyFont="1" applyBorder="1" applyAlignment="1" applyProtection="1">
      <alignment vertical="center" wrapText="1" readingOrder="1"/>
    </xf>
    <xf numFmtId="0" fontId="12" fillId="3" borderId="0" xfId="0" applyFont="1" applyFill="1" applyBorder="1" applyAlignment="1" applyProtection="1">
      <alignment vertical="center" wrapText="1"/>
    </xf>
    <xf numFmtId="0" fontId="0" fillId="0" borderId="0" xfId="0" applyFont="1" applyAlignment="1" applyProtection="1">
      <alignment vertical="center"/>
    </xf>
    <xf numFmtId="0" fontId="0" fillId="0" borderId="0" xfId="0" applyFont="1" applyFill="1" applyProtection="1"/>
    <xf numFmtId="0" fontId="0" fillId="0" borderId="0" xfId="0" applyFont="1" applyBorder="1" applyProtection="1"/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>
      <alignment vertical="top" wrapText="1"/>
    </xf>
    <xf numFmtId="0" fontId="0" fillId="0" borderId="0" xfId="0" applyFont="1" applyAlignment="1" applyProtection="1">
      <alignment wrapText="1"/>
    </xf>
    <xf numFmtId="0" fontId="0" fillId="0" borderId="0" xfId="0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Alignment="1" applyProtection="1">
      <alignment horizontal="justify" vertical="center"/>
    </xf>
    <xf numFmtId="0" fontId="0" fillId="0" borderId="0" xfId="0" applyAlignment="1" applyProtection="1">
      <alignment wrapText="1"/>
    </xf>
    <xf numFmtId="0" fontId="2" fillId="0" borderId="0" xfId="0" applyFont="1" applyFill="1" applyBorder="1" applyAlignment="1" applyProtection="1">
      <alignment wrapText="1"/>
    </xf>
    <xf numFmtId="0" fontId="1" fillId="0" borderId="0" xfId="0" applyFont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11" fillId="3" borderId="0" xfId="0" applyFont="1" applyFill="1" applyBorder="1" applyAlignment="1" applyProtection="1">
      <alignment vertical="center" wrapText="1" readingOrder="1"/>
    </xf>
    <xf numFmtId="0" fontId="8" fillId="3" borderId="0" xfId="0" applyFont="1" applyFill="1" applyBorder="1" applyAlignment="1" applyProtection="1"/>
    <xf numFmtId="0" fontId="3" fillId="0" borderId="0" xfId="0" applyFont="1" applyFill="1" applyBorder="1" applyAlignment="1" applyProtection="1">
      <alignment wrapText="1"/>
    </xf>
    <xf numFmtId="0" fontId="0" fillId="0" borderId="0" xfId="0" applyFont="1" applyBorder="1" applyAlignment="1" applyProtection="1"/>
    <xf numFmtId="0" fontId="0" fillId="0" borderId="0" xfId="0" applyAlignment="1" applyProtection="1"/>
    <xf numFmtId="0" fontId="0" fillId="0" borderId="0" xfId="0" applyAlignment="1" applyProtection="1">
      <alignment vertical="top" wrapText="1"/>
    </xf>
    <xf numFmtId="1" fontId="13" fillId="0" borderId="4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/>
    </xf>
    <xf numFmtId="1" fontId="9" fillId="0" borderId="0" xfId="0" applyNumberFormat="1" applyFont="1" applyFill="1" applyBorder="1" applyAlignment="1" applyProtection="1">
      <alignment horizontal="center" vertical="center" wrapText="1"/>
    </xf>
    <xf numFmtId="165" fontId="9" fillId="0" borderId="0" xfId="1" applyFont="1" applyFill="1" applyBorder="1" applyAlignment="1" applyProtection="1">
      <alignment vertical="center" wrapText="1" readingOrder="1"/>
    </xf>
    <xf numFmtId="0" fontId="7" fillId="0" borderId="0" xfId="0" applyFont="1" applyFill="1" applyAlignment="1" applyProtection="1">
      <alignment vertical="center" wrapText="1"/>
    </xf>
    <xf numFmtId="0" fontId="0" fillId="0" borderId="0" xfId="0" applyFill="1" applyAlignment="1" applyProtection="1">
      <alignment vertical="center" wrapText="1"/>
    </xf>
    <xf numFmtId="0" fontId="0" fillId="0" borderId="0" xfId="0" applyFill="1" applyAlignment="1" applyProtection="1">
      <alignment wrapText="1"/>
    </xf>
    <xf numFmtId="0" fontId="0" fillId="5" borderId="0" xfId="0" applyFont="1" applyFill="1" applyBorder="1" applyAlignment="1" applyProtection="1"/>
    <xf numFmtId="0" fontId="0" fillId="5" borderId="0" xfId="0" applyFont="1" applyFill="1" applyBorder="1" applyAlignment="1" applyProtection="1">
      <alignment wrapText="1"/>
    </xf>
    <xf numFmtId="0" fontId="0" fillId="5" borderId="0" xfId="0" applyFill="1" applyAlignment="1" applyProtection="1">
      <alignment horizontal="left" vertical="top"/>
    </xf>
    <xf numFmtId="0" fontId="0" fillId="5" borderId="0" xfId="0" applyFont="1" applyFill="1" applyBorder="1" applyProtection="1"/>
    <xf numFmtId="0" fontId="0" fillId="4" borderId="0" xfId="0" applyFont="1" applyFill="1" applyBorder="1" applyProtection="1"/>
    <xf numFmtId="0" fontId="0" fillId="0" borderId="0" xfId="0" applyProtection="1">
      <protection locked="0"/>
    </xf>
    <xf numFmtId="0" fontId="11" fillId="3" borderId="0" xfId="0" applyFont="1" applyFill="1" applyBorder="1" applyAlignment="1" applyProtection="1">
      <alignment vertical="center" readingOrder="1"/>
    </xf>
    <xf numFmtId="0" fontId="11" fillId="7" borderId="0" xfId="0" applyFont="1" applyFill="1" applyBorder="1" applyAlignment="1" applyProtection="1">
      <alignment horizontal="left" vertical="center" readingOrder="1"/>
    </xf>
    <xf numFmtId="166" fontId="11" fillId="7" borderId="0" xfId="0" applyNumberFormat="1" applyFont="1" applyFill="1" applyBorder="1" applyAlignment="1" applyProtection="1">
      <alignment horizontal="left" vertical="center" wrapText="1"/>
    </xf>
    <xf numFmtId="1" fontId="11" fillId="7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Border="1" applyProtection="1"/>
    <xf numFmtId="166" fontId="11" fillId="8" borderId="0" xfId="0" applyNumberFormat="1" applyFont="1" applyFill="1" applyBorder="1" applyAlignment="1" applyProtection="1">
      <alignment horizontal="left" vertical="center" wrapText="1"/>
    </xf>
    <xf numFmtId="1" fontId="11" fillId="8" borderId="0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Border="1" applyAlignment="1" applyProtection="1">
      <alignment wrapText="1"/>
    </xf>
    <xf numFmtId="164" fontId="11" fillId="3" borderId="0" xfId="0" applyNumberFormat="1" applyFont="1" applyFill="1" applyBorder="1" applyAlignment="1" applyProtection="1">
      <alignment vertical="center"/>
    </xf>
    <xf numFmtId="164" fontId="13" fillId="0" borderId="3" xfId="1" applyNumberFormat="1" applyFont="1" applyFill="1" applyBorder="1" applyAlignment="1" applyProtection="1">
      <alignment vertical="center" wrapText="1" readingOrder="1"/>
    </xf>
    <xf numFmtId="164" fontId="13" fillId="0" borderId="0" xfId="1" applyNumberFormat="1" applyFont="1" applyFill="1" applyBorder="1" applyAlignment="1" applyProtection="1">
      <alignment vertical="center" wrapText="1" readingOrder="1"/>
    </xf>
    <xf numFmtId="164" fontId="20" fillId="0" borderId="3" xfId="1" applyNumberFormat="1" applyFont="1" applyFill="1" applyBorder="1" applyAlignment="1" applyProtection="1">
      <alignment vertical="center" wrapText="1" readingOrder="1"/>
    </xf>
    <xf numFmtId="164" fontId="11" fillId="3" borderId="0" xfId="0" applyNumberFormat="1" applyFont="1" applyFill="1" applyBorder="1" applyAlignment="1" applyProtection="1">
      <alignment vertical="center" wrapText="1" readingOrder="1"/>
    </xf>
    <xf numFmtId="0" fontId="0" fillId="4" borderId="0" xfId="0" applyFill="1" applyAlignment="1" applyProtection="1">
      <alignment wrapText="1"/>
    </xf>
    <xf numFmtId="0" fontId="0" fillId="4" borderId="0" xfId="0" applyFill="1" applyBorder="1" applyAlignment="1" applyProtection="1"/>
    <xf numFmtId="0" fontId="4" fillId="4" borderId="0" xfId="0" applyFont="1" applyFill="1" applyBorder="1" applyAlignment="1" applyProtection="1">
      <alignment wrapText="1"/>
    </xf>
    <xf numFmtId="0" fontId="7" fillId="0" borderId="4" xfId="1" applyNumberFormat="1" applyFont="1" applyFill="1" applyBorder="1" applyAlignment="1" applyProtection="1">
      <alignment horizontal="center" vertical="center" wrapText="1" readingOrder="1"/>
    </xf>
    <xf numFmtId="0" fontId="7" fillId="0" borderId="0" xfId="1" applyNumberFormat="1" applyFont="1" applyFill="1" applyBorder="1" applyAlignment="1" applyProtection="1">
      <alignment horizontal="center" vertical="center" wrapText="1" readingOrder="1"/>
    </xf>
    <xf numFmtId="0" fontId="21" fillId="0" borderId="4" xfId="1" applyNumberFormat="1" applyFont="1" applyFill="1" applyBorder="1" applyAlignment="1" applyProtection="1">
      <alignment horizontal="center" vertical="center" wrapText="1" readingOrder="1"/>
    </xf>
    <xf numFmtId="167" fontId="7" fillId="9" borderId="2" xfId="0" applyNumberFormat="1" applyFont="1" applyFill="1" applyBorder="1" applyAlignment="1" applyProtection="1">
      <alignment vertical="center" wrapText="1"/>
      <protection locked="0"/>
    </xf>
    <xf numFmtId="164" fontId="7" fillId="9" borderId="3" xfId="0" applyNumberFormat="1" applyFont="1" applyFill="1" applyBorder="1" applyAlignment="1" applyProtection="1">
      <alignment vertical="center" wrapText="1"/>
      <protection locked="0"/>
    </xf>
    <xf numFmtId="0" fontId="7" fillId="9" borderId="3" xfId="0" applyFont="1" applyFill="1" applyBorder="1" applyAlignment="1" applyProtection="1">
      <alignment vertical="center" wrapText="1"/>
      <protection locked="0"/>
    </xf>
    <xf numFmtId="0" fontId="7" fillId="9" borderId="4" xfId="0" applyFont="1" applyFill="1" applyBorder="1" applyAlignment="1" applyProtection="1">
      <alignment vertical="center" wrapText="1"/>
      <protection locked="0"/>
    </xf>
    <xf numFmtId="167" fontId="7" fillId="9" borderId="2" xfId="0" applyNumberFormat="1" applyFont="1" applyFill="1" applyBorder="1" applyAlignment="1" applyProtection="1">
      <alignment vertical="center"/>
      <protection locked="0"/>
    </xf>
    <xf numFmtId="0" fontId="0" fillId="9" borderId="3" xfId="0" applyFont="1" applyFill="1" applyBorder="1" applyAlignment="1" applyProtection="1">
      <alignment vertical="center" wrapText="1"/>
      <protection locked="0"/>
    </xf>
    <xf numFmtId="0" fontId="0" fillId="9" borderId="4" xfId="0" applyFont="1" applyFill="1" applyBorder="1" applyAlignment="1" applyProtection="1">
      <alignment vertical="center" wrapText="1"/>
      <protection locked="0"/>
    </xf>
    <xf numFmtId="164" fontId="7" fillId="9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9" borderId="3" xfId="0" applyFont="1" applyFill="1" applyBorder="1" applyAlignment="1" applyProtection="1">
      <alignment horizontal="left" vertical="center" wrapText="1"/>
      <protection locked="0"/>
    </xf>
    <xf numFmtId="0" fontId="0" fillId="9" borderId="4" xfId="0" applyFont="1" applyFill="1" applyBorder="1" applyAlignment="1" applyProtection="1">
      <alignment horizontal="left" vertical="center" wrapText="1"/>
      <protection locked="0"/>
    </xf>
    <xf numFmtId="0" fontId="7" fillId="9" borderId="3" xfId="0" applyNumberFormat="1" applyFont="1" applyFill="1" applyBorder="1" applyAlignment="1" applyProtection="1">
      <alignment horizontal="left" vertical="center" wrapText="1"/>
      <protection locked="0"/>
    </xf>
    <xf numFmtId="0" fontId="23" fillId="3" borderId="0" xfId="0" applyFont="1" applyFill="1" applyBorder="1" applyAlignment="1" applyProtection="1">
      <alignment horizontal="center" vertical="center" readingOrder="1"/>
    </xf>
    <xf numFmtId="167" fontId="7" fillId="9" borderId="6" xfId="0" applyNumberFormat="1" applyFont="1" applyFill="1" applyBorder="1" applyAlignment="1" applyProtection="1">
      <alignment vertical="center" wrapText="1"/>
      <protection locked="0"/>
    </xf>
    <xf numFmtId="164" fontId="7" fillId="9" borderId="7" xfId="0" applyNumberFormat="1" applyFont="1" applyFill="1" applyBorder="1" applyAlignment="1" applyProtection="1">
      <alignment vertical="center" wrapText="1"/>
      <protection locked="0"/>
    </xf>
    <xf numFmtId="0" fontId="7" fillId="9" borderId="7" xfId="0" applyFont="1" applyFill="1" applyBorder="1" applyAlignment="1" applyProtection="1">
      <alignment vertical="center" wrapText="1"/>
      <protection locked="0"/>
    </xf>
    <xf numFmtId="0" fontId="7" fillId="9" borderId="8" xfId="0" applyFont="1" applyFill="1" applyBorder="1" applyAlignment="1" applyProtection="1">
      <alignment vertical="center" wrapText="1"/>
      <protection locked="0"/>
    </xf>
    <xf numFmtId="0" fontId="12" fillId="3" borderId="0" xfId="0" applyFont="1" applyFill="1" applyBorder="1" applyAlignment="1" applyProtection="1">
      <alignment vertical="center"/>
    </xf>
    <xf numFmtId="164" fontId="12" fillId="3" borderId="0" xfId="0" applyNumberFormat="1" applyFont="1" applyFill="1" applyBorder="1" applyAlignment="1" applyProtection="1">
      <alignment vertical="center"/>
    </xf>
    <xf numFmtId="0" fontId="23" fillId="3" borderId="0" xfId="0" applyFont="1" applyFill="1" applyBorder="1" applyAlignment="1" applyProtection="1">
      <alignment horizontal="center" vertical="center" wrapText="1"/>
    </xf>
    <xf numFmtId="166" fontId="23" fillId="7" borderId="0" xfId="0" applyNumberFormat="1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wrapText="1"/>
    </xf>
    <xf numFmtId="0" fontId="3" fillId="5" borderId="0" xfId="0" applyFont="1" applyFill="1" applyAlignment="1" applyProtection="1">
      <alignment wrapText="1"/>
    </xf>
    <xf numFmtId="1" fontId="0" fillId="5" borderId="0" xfId="0" applyNumberFormat="1" applyFont="1" applyFill="1" applyBorder="1" applyAlignment="1" applyProtection="1">
      <alignment horizontal="center"/>
    </xf>
    <xf numFmtId="0" fontId="0" fillId="5" borderId="0" xfId="0" applyFont="1" applyFill="1" applyBorder="1" applyAlignment="1" applyProtection="1">
      <alignment horizontal="center"/>
    </xf>
    <xf numFmtId="1" fontId="0" fillId="4" borderId="0" xfId="0" applyNumberFormat="1" applyFont="1" applyFill="1" applyBorder="1" applyAlignment="1" applyProtection="1">
      <alignment horizontal="center"/>
    </xf>
    <xf numFmtId="0" fontId="0" fillId="4" borderId="0" xfId="0" applyFont="1" applyFill="1" applyBorder="1" applyAlignment="1" applyProtection="1">
      <alignment horizontal="center"/>
    </xf>
    <xf numFmtId="0" fontId="3" fillId="4" borderId="0" xfId="0" applyFont="1" applyFill="1" applyAlignment="1" applyProtection="1"/>
    <xf numFmtId="0" fontId="3" fillId="4" borderId="0" xfId="0" applyFont="1" applyFill="1" applyAlignment="1" applyProtection="1">
      <alignment wrapText="1"/>
    </xf>
    <xf numFmtId="2" fontId="0" fillId="4" borderId="0" xfId="0" applyNumberFormat="1" applyFont="1" applyFill="1" applyAlignment="1" applyProtection="1">
      <alignment vertical="top"/>
    </xf>
    <xf numFmtId="0" fontId="3" fillId="5" borderId="0" xfId="0" applyFont="1" applyFill="1" applyBorder="1" applyAlignment="1" applyProtection="1">
      <alignment wrapText="1"/>
    </xf>
    <xf numFmtId="0" fontId="0" fillId="4" borderId="0" xfId="0" applyFont="1" applyFill="1" applyAlignment="1" applyProtection="1">
      <alignment horizontal="left" vertical="top" wrapText="1"/>
    </xf>
    <xf numFmtId="0" fontId="0" fillId="5" borderId="0" xfId="0" applyFont="1" applyFill="1" applyAlignment="1" applyProtection="1">
      <alignment horizontal="left" vertical="top" wrapText="1"/>
    </xf>
    <xf numFmtId="0" fontId="3" fillId="5" borderId="0" xfId="0" applyFont="1" applyFill="1" applyAlignment="1" applyProtection="1">
      <alignment horizontal="center" vertical="top"/>
    </xf>
    <xf numFmtId="1" fontId="3" fillId="5" borderId="0" xfId="0" applyNumberFormat="1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 wrapText="1"/>
    </xf>
    <xf numFmtId="0" fontId="3" fillId="5" borderId="0" xfId="0" applyFont="1" applyFill="1" applyAlignment="1" applyProtection="1">
      <alignment horizontal="center" wrapText="1"/>
    </xf>
    <xf numFmtId="0" fontId="10" fillId="3" borderId="0" xfId="0" applyFont="1" applyFill="1" applyBorder="1" applyAlignment="1" applyProtection="1">
      <alignment vertical="center" wrapText="1" readingOrder="1"/>
    </xf>
    <xf numFmtId="165" fontId="10" fillId="3" borderId="0" xfId="1" applyFont="1" applyFill="1" applyBorder="1" applyAlignment="1" applyProtection="1">
      <alignment horizontal="center" vertical="center" wrapText="1" readingOrder="1"/>
    </xf>
    <xf numFmtId="165" fontId="10" fillId="0" borderId="0" xfId="1" applyFont="1" applyFill="1" applyBorder="1" applyAlignment="1" applyProtection="1">
      <alignment horizontal="center" vertical="center" wrapText="1" readingOrder="1"/>
    </xf>
    <xf numFmtId="0" fontId="10" fillId="7" borderId="0" xfId="0" applyFont="1" applyFill="1" applyBorder="1" applyAlignment="1" applyProtection="1">
      <alignment vertical="center" wrapText="1" readingOrder="1"/>
    </xf>
    <xf numFmtId="165" fontId="10" fillId="7" borderId="0" xfId="1" applyFont="1" applyFill="1" applyBorder="1" applyAlignment="1" applyProtection="1">
      <alignment horizontal="center" vertical="center" wrapText="1" readingOrder="1"/>
    </xf>
    <xf numFmtId="0" fontId="12" fillId="0" borderId="0" xfId="0" applyFont="1" applyFill="1" applyBorder="1" applyAlignment="1" applyProtection="1">
      <alignment wrapText="1"/>
    </xf>
    <xf numFmtId="0" fontId="8" fillId="0" borderId="0" xfId="0" applyFont="1" applyProtection="1"/>
    <xf numFmtId="167" fontId="7" fillId="9" borderId="2" xfId="0" applyNumberFormat="1" applyFont="1" applyFill="1" applyBorder="1" applyAlignment="1" applyProtection="1">
      <alignment horizontal="right" vertical="center"/>
      <protection locked="0"/>
    </xf>
    <xf numFmtId="4" fontId="0" fillId="9" borderId="0" xfId="0" applyNumberFormat="1" applyFill="1" applyBorder="1" applyAlignment="1" applyProtection="1">
      <alignment wrapText="1"/>
      <protection locked="0"/>
    </xf>
    <xf numFmtId="0" fontId="0" fillId="9" borderId="0" xfId="0" applyFill="1" applyBorder="1" applyAlignment="1" applyProtection="1">
      <alignment wrapText="1"/>
      <protection locked="0"/>
    </xf>
    <xf numFmtId="0" fontId="0" fillId="9" borderId="9" xfId="0" applyFill="1" applyBorder="1" applyAlignment="1" applyProtection="1">
      <alignment wrapText="1"/>
      <protection locked="0"/>
    </xf>
    <xf numFmtId="0" fontId="0" fillId="9" borderId="10" xfId="0" applyFill="1" applyBorder="1" applyAlignment="1" applyProtection="1">
      <alignment wrapText="1"/>
      <protection locked="0"/>
    </xf>
    <xf numFmtId="8" fontId="0" fillId="9" borderId="0" xfId="0" applyNumberFormat="1" applyFill="1" applyProtection="1">
      <protection locked="0"/>
    </xf>
    <xf numFmtId="0" fontId="6" fillId="9" borderId="1" xfId="0" applyFont="1" applyFill="1" applyBorder="1" applyAlignment="1" applyProtection="1">
      <alignment horizontal="left" vertical="center" wrapText="1" readingOrder="1"/>
      <protection locked="0"/>
    </xf>
    <xf numFmtId="0" fontId="5" fillId="0" borderId="5" xfId="0" applyFont="1" applyBorder="1" applyAlignment="1" applyProtection="1">
      <alignment horizontal="left" vertical="center"/>
    </xf>
    <xf numFmtId="0" fontId="14" fillId="2" borderId="0" xfId="0" applyFont="1" applyFill="1" applyBorder="1" applyAlignment="1" applyProtection="1">
      <alignment horizontal="center" vertical="center"/>
    </xf>
    <xf numFmtId="0" fontId="5" fillId="9" borderId="1" xfId="0" applyFont="1" applyFill="1" applyBorder="1" applyAlignment="1" applyProtection="1">
      <alignment horizontal="left" vertical="center" wrapText="1" readingOrder="1"/>
      <protection locked="0"/>
    </xf>
    <xf numFmtId="167" fontId="6" fillId="9" borderId="1" xfId="0" applyNumberFormat="1" applyFont="1" applyFill="1" applyBorder="1" applyAlignment="1" applyProtection="1">
      <alignment horizontal="left" vertical="center" wrapText="1" readingOrder="1"/>
      <protection locked="0"/>
    </xf>
    <xf numFmtId="167" fontId="5" fillId="0" borderId="1" xfId="0" applyNumberFormat="1" applyFont="1" applyBorder="1" applyAlignment="1" applyProtection="1">
      <alignment horizontal="left" vertical="center" wrapText="1" readingOrder="1"/>
    </xf>
    <xf numFmtId="0" fontId="23" fillId="3" borderId="0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 vertical="center" wrapText="1" readingOrder="1"/>
    </xf>
    <xf numFmtId="0" fontId="12" fillId="3" borderId="0" xfId="0" applyFont="1" applyFill="1" applyBorder="1" applyAlignment="1" applyProtection="1">
      <alignment horizontal="center" vertical="center" wrapText="1" readingOrder="1"/>
    </xf>
    <xf numFmtId="0" fontId="23" fillId="7" borderId="0" xfId="0" applyFont="1" applyFill="1" applyBorder="1" applyAlignment="1" applyProtection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FF9900"/>
      <color rgb="FF006600"/>
      <color rgb="FF008000"/>
      <color rgb="FF99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K76"/>
  <sheetViews>
    <sheetView zoomScaleNormal="100" workbookViewId="0">
      <selection activeCell="G6" sqref="G6"/>
    </sheetView>
  </sheetViews>
  <sheetFormatPr defaultColWidth="0" defaultRowHeight="13.2" zeroHeight="1" x14ac:dyDescent="0.25"/>
  <cols>
    <col min="1" max="1" width="35.6640625" style="17" customWidth="1"/>
    <col min="2" max="2" width="21.5546875" style="17" customWidth="1"/>
    <col min="3" max="3" width="33.5546875" style="17" customWidth="1"/>
    <col min="4" max="4" width="4.44140625" style="17" customWidth="1"/>
    <col min="5" max="5" width="29" style="17" customWidth="1"/>
    <col min="6" max="6" width="19" style="17" customWidth="1"/>
    <col min="7" max="7" width="42" style="17" customWidth="1"/>
    <col min="8" max="11" width="9.109375" style="17" hidden="1" customWidth="1"/>
    <col min="12" max="16384" width="9.109375" style="17" hidden="1"/>
  </cols>
  <sheetData>
    <row r="1" spans="1:11" ht="26.25" customHeight="1" x14ac:dyDescent="0.25">
      <c r="A1" s="140" t="s">
        <v>50</v>
      </c>
      <c r="B1" s="140"/>
      <c r="C1" s="140"/>
      <c r="D1" s="140"/>
      <c r="E1" s="140"/>
      <c r="F1" s="140"/>
      <c r="G1" s="47"/>
      <c r="H1" s="47"/>
      <c r="I1" s="47"/>
      <c r="J1" s="47"/>
      <c r="K1" s="47"/>
    </row>
    <row r="2" spans="1:11" ht="21" customHeight="1" x14ac:dyDescent="0.25">
      <c r="A2" s="4" t="s">
        <v>1</v>
      </c>
      <c r="B2" s="141" t="s">
        <v>90</v>
      </c>
      <c r="C2" s="141"/>
      <c r="D2" s="141"/>
      <c r="E2" s="141"/>
      <c r="F2" s="141"/>
      <c r="G2" s="47"/>
      <c r="H2" s="47"/>
      <c r="I2" s="47"/>
      <c r="J2" s="47"/>
      <c r="K2" s="47"/>
    </row>
    <row r="3" spans="1:11" ht="21" customHeight="1" x14ac:dyDescent="0.25">
      <c r="A3" s="4" t="s">
        <v>51</v>
      </c>
      <c r="B3" s="141" t="s">
        <v>91</v>
      </c>
      <c r="C3" s="141"/>
      <c r="D3" s="141"/>
      <c r="E3" s="141"/>
      <c r="F3" s="141"/>
      <c r="G3" s="47"/>
      <c r="H3" s="47"/>
      <c r="I3" s="47"/>
      <c r="J3" s="47"/>
      <c r="K3" s="47"/>
    </row>
    <row r="4" spans="1:11" ht="21" customHeight="1" x14ac:dyDescent="0.25">
      <c r="A4" s="4" t="s">
        <v>36</v>
      </c>
      <c r="B4" s="142">
        <v>43282</v>
      </c>
      <c r="C4" s="142"/>
      <c r="D4" s="142"/>
      <c r="E4" s="142"/>
      <c r="F4" s="142"/>
      <c r="G4" s="47"/>
      <c r="H4" s="47"/>
      <c r="I4" s="47"/>
      <c r="J4" s="47"/>
      <c r="K4" s="47"/>
    </row>
    <row r="5" spans="1:11" ht="21" customHeight="1" x14ac:dyDescent="0.25">
      <c r="A5" s="4" t="s">
        <v>37</v>
      </c>
      <c r="B5" s="142">
        <v>43646</v>
      </c>
      <c r="C5" s="142"/>
      <c r="D5" s="142"/>
      <c r="E5" s="142"/>
      <c r="F5" s="142"/>
      <c r="G5" s="47"/>
      <c r="H5" s="47"/>
      <c r="I5" s="47"/>
      <c r="J5" s="47"/>
      <c r="K5" s="47"/>
    </row>
    <row r="6" spans="1:11" ht="21" customHeight="1" x14ac:dyDescent="0.25">
      <c r="A6" s="4" t="s">
        <v>54</v>
      </c>
      <c r="B6" s="139" t="str">
        <f>IF(AND(Travel!B7&lt;&gt;A29,Hospitality!B7&lt;&gt;A29,'All other expenses'!B7&lt;&gt;A29,'Gifts and benefits'!B7&lt;&gt;A29),A30,IF(AND(Travel!B7=A29,Hospitality!B7=A29,'All other expenses'!B7=A29,'Gifts and benefits'!B7=A29),A32,A31))</f>
        <v>Data and totals checked on all sheets</v>
      </c>
      <c r="C6" s="139"/>
      <c r="D6" s="139"/>
      <c r="E6" s="139"/>
      <c r="F6" s="139"/>
      <c r="G6" s="36"/>
      <c r="H6" s="47"/>
      <c r="I6" s="47"/>
      <c r="J6" s="47"/>
      <c r="K6" s="47"/>
    </row>
    <row r="7" spans="1:11" ht="21" customHeight="1" x14ac:dyDescent="0.25">
      <c r="A7" s="4" t="s">
        <v>69</v>
      </c>
      <c r="B7" s="138" t="s">
        <v>27</v>
      </c>
      <c r="C7" s="138"/>
      <c r="D7" s="138"/>
      <c r="E7" s="138"/>
      <c r="F7" s="138"/>
      <c r="G7" s="36"/>
      <c r="H7" s="47"/>
      <c r="I7" s="47"/>
      <c r="J7" s="47"/>
      <c r="K7" s="47"/>
    </row>
    <row r="8" spans="1:11" ht="21" customHeight="1" x14ac:dyDescent="0.25">
      <c r="A8" s="4" t="s">
        <v>52</v>
      </c>
      <c r="B8" s="138" t="s">
        <v>189</v>
      </c>
      <c r="C8" s="138"/>
      <c r="D8" s="138"/>
      <c r="E8" s="138"/>
      <c r="F8" s="138"/>
      <c r="G8" s="36"/>
      <c r="H8" s="47"/>
      <c r="I8" s="47"/>
      <c r="J8" s="47"/>
      <c r="K8" s="47"/>
    </row>
    <row r="9" spans="1:11" s="131" customFormat="1" ht="36" customHeight="1" x14ac:dyDescent="0.25">
      <c r="A9" s="125" t="s">
        <v>24</v>
      </c>
      <c r="B9" s="126" t="s">
        <v>8</v>
      </c>
      <c r="C9" s="126" t="s">
        <v>29</v>
      </c>
      <c r="D9" s="127"/>
      <c r="E9" s="128" t="s">
        <v>23</v>
      </c>
      <c r="F9" s="129" t="s">
        <v>31</v>
      </c>
      <c r="G9" s="130"/>
      <c r="H9" s="130"/>
      <c r="I9" s="130"/>
      <c r="J9" s="130"/>
      <c r="K9" s="130"/>
    </row>
    <row r="10" spans="1:11" ht="27.75" customHeight="1" x14ac:dyDescent="0.3">
      <c r="A10" s="11" t="s">
        <v>40</v>
      </c>
      <c r="B10" s="79">
        <f>B14+B15+B16</f>
        <v>18804.459999999995</v>
      </c>
      <c r="C10" s="86" t="str">
        <f>IF(Travel!B6="",A33,Travel!B6)</f>
        <v>Figures include GST (where applicable)</v>
      </c>
      <c r="D10" s="8"/>
      <c r="E10" s="11" t="s">
        <v>47</v>
      </c>
      <c r="F10" s="57">
        <f>'Gifts and benefits'!C14</f>
        <v>1</v>
      </c>
      <c r="G10" s="48"/>
      <c r="H10" s="48"/>
      <c r="I10" s="48"/>
      <c r="J10" s="48"/>
      <c r="K10" s="48"/>
    </row>
    <row r="11" spans="1:11" ht="27.75" customHeight="1" x14ac:dyDescent="0.3">
      <c r="A11" s="11" t="s">
        <v>4</v>
      </c>
      <c r="B11" s="79">
        <f>Hospitality!B21</f>
        <v>116.4</v>
      </c>
      <c r="C11" s="86" t="str">
        <f>IF(Hospitality!B6="",A33,Hospitality!B6)</f>
        <v>Figures include GST (where applicable)</v>
      </c>
      <c r="D11" s="8"/>
      <c r="E11" s="11" t="s">
        <v>48</v>
      </c>
      <c r="F11" s="57">
        <f>'Gifts and benefits'!C15</f>
        <v>0</v>
      </c>
      <c r="G11" s="48"/>
      <c r="H11" s="48"/>
      <c r="I11" s="48"/>
      <c r="J11" s="48"/>
      <c r="K11" s="48"/>
    </row>
    <row r="12" spans="1:11" ht="27.75" customHeight="1" x14ac:dyDescent="0.25">
      <c r="A12" s="11" t="s">
        <v>7</v>
      </c>
      <c r="B12" s="79">
        <f>'All other expenses'!B21</f>
        <v>11326.14</v>
      </c>
      <c r="C12" s="86" t="str">
        <f>IF('All other expenses'!B6="",A33,'All other expenses'!B6)</f>
        <v>Figures include GST (where applicable)</v>
      </c>
      <c r="D12" s="8"/>
      <c r="E12" s="11" t="s">
        <v>49</v>
      </c>
      <c r="F12" s="57">
        <f>'Gifts and benefits'!C16</f>
        <v>1</v>
      </c>
      <c r="G12" s="47"/>
      <c r="H12" s="47"/>
      <c r="I12" s="47"/>
      <c r="J12" s="47"/>
      <c r="K12" s="47"/>
    </row>
    <row r="13" spans="1:11" ht="12.75" customHeight="1" x14ac:dyDescent="0.25">
      <c r="A13" s="10"/>
      <c r="B13" s="80"/>
      <c r="C13" s="87"/>
      <c r="D13" s="58"/>
      <c r="E13" s="8"/>
      <c r="F13" s="59"/>
      <c r="G13" s="28"/>
      <c r="H13" s="28"/>
      <c r="I13" s="28"/>
      <c r="J13" s="28"/>
      <c r="K13" s="28"/>
    </row>
    <row r="14" spans="1:11" ht="27.75" customHeight="1" x14ac:dyDescent="0.25">
      <c r="A14" s="12" t="s">
        <v>21</v>
      </c>
      <c r="B14" s="81">
        <f>Travel!B33</f>
        <v>12745.029999999997</v>
      </c>
      <c r="C14" s="88" t="str">
        <f>C10</f>
        <v>Figures include GST (where applicable)</v>
      </c>
      <c r="D14" s="8"/>
      <c r="E14" s="8"/>
      <c r="F14" s="59"/>
      <c r="G14" s="47"/>
      <c r="H14" s="47"/>
      <c r="I14" s="47"/>
      <c r="J14" s="47"/>
      <c r="K14" s="47"/>
    </row>
    <row r="15" spans="1:11" ht="27.75" customHeight="1" x14ac:dyDescent="0.25">
      <c r="A15" s="12" t="s">
        <v>44</v>
      </c>
      <c r="B15" s="81">
        <f>Travel!B66</f>
        <v>6040.23</v>
      </c>
      <c r="C15" s="88" t="str">
        <f>C10</f>
        <v>Figures include GST (where applicable)</v>
      </c>
      <c r="D15" s="60"/>
      <c r="E15" s="8"/>
      <c r="F15" s="61"/>
      <c r="G15" s="47"/>
      <c r="H15" s="47"/>
      <c r="I15" s="47"/>
      <c r="J15" s="47"/>
      <c r="K15" s="47"/>
    </row>
    <row r="16" spans="1:11" ht="27.75" customHeight="1" x14ac:dyDescent="0.25">
      <c r="A16" s="12" t="s">
        <v>22</v>
      </c>
      <c r="B16" s="81">
        <f>Travel!B74</f>
        <v>19.2</v>
      </c>
      <c r="C16" s="88" t="str">
        <f>C10</f>
        <v>Figures include GST (where applicable)</v>
      </c>
      <c r="D16" s="8"/>
      <c r="E16" s="8"/>
      <c r="F16" s="61"/>
      <c r="G16" s="47"/>
      <c r="H16" s="47"/>
      <c r="I16" s="47"/>
      <c r="J16" s="47"/>
      <c r="K16" s="47"/>
    </row>
    <row r="17" spans="1:11" ht="27.75" customHeight="1" x14ac:dyDescent="0.25">
      <c r="A17" s="29"/>
      <c r="B17" s="24"/>
      <c r="C17" s="29"/>
      <c r="D17" s="7"/>
      <c r="E17" s="7"/>
      <c r="F17" s="62"/>
      <c r="G17" s="63"/>
      <c r="H17" s="63"/>
      <c r="I17" s="63"/>
      <c r="J17" s="63"/>
      <c r="K17" s="63"/>
    </row>
    <row r="18" spans="1:11" x14ac:dyDescent="0.25">
      <c r="A18" s="53"/>
      <c r="B18" s="27"/>
      <c r="C18" s="28"/>
      <c r="D18" s="29"/>
      <c r="E18" s="29"/>
      <c r="F18" s="29"/>
      <c r="G18" s="29"/>
      <c r="H18" s="29"/>
      <c r="I18" s="29"/>
      <c r="J18" s="29"/>
      <c r="K18" s="29"/>
    </row>
    <row r="19" spans="1:11" x14ac:dyDescent="0.25">
      <c r="A19" s="25"/>
      <c r="B19" s="54"/>
      <c r="C19" s="54"/>
      <c r="D19" s="28"/>
      <c r="E19" s="28"/>
      <c r="F19" s="28"/>
      <c r="G19" s="29"/>
      <c r="H19" s="29"/>
      <c r="I19" s="29"/>
      <c r="J19" s="29"/>
      <c r="K19" s="29"/>
    </row>
    <row r="20" spans="1:11" ht="12.6" customHeight="1" x14ac:dyDescent="0.25">
      <c r="A20" s="25"/>
      <c r="B20" s="54"/>
      <c r="C20" s="54"/>
      <c r="D20" s="22"/>
      <c r="E20" s="29"/>
      <c r="F20" s="29"/>
      <c r="G20" s="29"/>
      <c r="H20" s="29"/>
      <c r="I20" s="29"/>
      <c r="J20" s="29"/>
      <c r="K20" s="29"/>
    </row>
    <row r="21" spans="1:11" ht="12.6" customHeight="1" x14ac:dyDescent="0.25">
      <c r="A21" s="25"/>
      <c r="B21" s="54"/>
      <c r="C21" s="54"/>
      <c r="D21" s="22"/>
      <c r="E21" s="29"/>
      <c r="F21" s="29"/>
      <c r="G21" s="29"/>
      <c r="H21" s="29"/>
      <c r="I21" s="29"/>
      <c r="J21" s="29"/>
      <c r="K21" s="29"/>
    </row>
    <row r="22" spans="1:11" ht="12.6" customHeight="1" x14ac:dyDescent="0.25">
      <c r="A22" s="25"/>
      <c r="B22" s="54"/>
      <c r="C22" s="54"/>
      <c r="D22" s="22"/>
      <c r="E22" s="29"/>
      <c r="F22" s="29"/>
      <c r="G22" s="29"/>
      <c r="H22" s="29"/>
      <c r="I22" s="29"/>
      <c r="J22" s="29"/>
      <c r="K22" s="29"/>
    </row>
    <row r="23" spans="1:11" x14ac:dyDescent="0.25">
      <c r="A23" s="42"/>
      <c r="B23" s="29"/>
      <c r="C23" s="29"/>
      <c r="D23" s="29"/>
      <c r="E23" s="29"/>
      <c r="F23" s="47"/>
      <c r="G23" s="47"/>
      <c r="H23" s="47"/>
      <c r="I23" s="47"/>
      <c r="J23" s="47"/>
      <c r="K23" s="47"/>
    </row>
    <row r="24" spans="1:11" hidden="1" x14ac:dyDescent="0.25">
      <c r="A24" s="15" t="s">
        <v>75</v>
      </c>
      <c r="B24" s="16"/>
      <c r="C24" s="16"/>
      <c r="D24" s="16"/>
      <c r="E24" s="16"/>
      <c r="F24" s="16"/>
      <c r="G24" s="47"/>
      <c r="H24" s="47"/>
      <c r="I24" s="47"/>
      <c r="J24" s="47"/>
      <c r="K24" s="47"/>
    </row>
    <row r="25" spans="1:11" ht="12.75" hidden="1" customHeight="1" x14ac:dyDescent="0.25">
      <c r="A25" s="14" t="s">
        <v>84</v>
      </c>
      <c r="B25" s="6"/>
      <c r="C25" s="6"/>
      <c r="D25" s="14"/>
      <c r="E25" s="14"/>
      <c r="F25" s="14"/>
      <c r="G25" s="47"/>
      <c r="H25" s="47"/>
      <c r="I25" s="47"/>
      <c r="J25" s="47"/>
      <c r="K25" s="47"/>
    </row>
    <row r="26" spans="1:11" hidden="1" x14ac:dyDescent="0.25">
      <c r="A26" s="13" t="s">
        <v>28</v>
      </c>
      <c r="B26" s="13"/>
      <c r="C26" s="13"/>
      <c r="D26" s="13"/>
      <c r="E26" s="13"/>
      <c r="F26" s="13"/>
      <c r="G26" s="47"/>
      <c r="H26" s="47"/>
      <c r="I26" s="47"/>
      <c r="J26" s="47"/>
      <c r="K26" s="47"/>
    </row>
    <row r="27" spans="1:11" hidden="1" x14ac:dyDescent="0.25">
      <c r="A27" s="13" t="s">
        <v>5</v>
      </c>
      <c r="B27" s="13"/>
      <c r="C27" s="13"/>
      <c r="D27" s="13"/>
      <c r="E27" s="13"/>
      <c r="F27" s="13"/>
      <c r="G27" s="47"/>
      <c r="H27" s="47"/>
      <c r="I27" s="47"/>
      <c r="J27" s="47"/>
      <c r="K27" s="47"/>
    </row>
    <row r="28" spans="1:11" hidden="1" x14ac:dyDescent="0.25">
      <c r="A28" s="14" t="s">
        <v>64</v>
      </c>
      <c r="B28" s="14"/>
      <c r="C28" s="14"/>
      <c r="D28" s="14"/>
      <c r="E28" s="14"/>
      <c r="F28" s="14"/>
      <c r="G28" s="47"/>
      <c r="H28" s="47"/>
      <c r="I28" s="47"/>
      <c r="J28" s="47"/>
      <c r="K28" s="47"/>
    </row>
    <row r="29" spans="1:11" hidden="1" x14ac:dyDescent="0.25">
      <c r="A29" s="14" t="s">
        <v>65</v>
      </c>
      <c r="B29" s="14"/>
      <c r="C29" s="14"/>
      <c r="D29" s="14"/>
      <c r="E29" s="14"/>
      <c r="F29" s="14"/>
      <c r="G29" s="47"/>
      <c r="H29" s="47"/>
      <c r="I29" s="47"/>
      <c r="J29" s="47"/>
      <c r="K29" s="47"/>
    </row>
    <row r="30" spans="1:11" hidden="1" x14ac:dyDescent="0.25">
      <c r="A30" s="13" t="s">
        <v>56</v>
      </c>
      <c r="B30" s="13"/>
      <c r="C30" s="13"/>
      <c r="D30" s="13"/>
      <c r="E30" s="13"/>
      <c r="F30" s="13"/>
      <c r="G30" s="47"/>
      <c r="H30" s="47"/>
      <c r="I30" s="47"/>
      <c r="J30" s="47"/>
      <c r="K30" s="47"/>
    </row>
    <row r="31" spans="1:11" hidden="1" x14ac:dyDescent="0.25">
      <c r="A31" s="13" t="s">
        <v>57</v>
      </c>
      <c r="B31" s="13"/>
      <c r="C31" s="13"/>
      <c r="D31" s="13"/>
      <c r="E31" s="13"/>
      <c r="F31" s="13"/>
      <c r="G31" s="47"/>
      <c r="H31" s="47"/>
      <c r="I31" s="47"/>
      <c r="J31" s="47"/>
      <c r="K31" s="47"/>
    </row>
    <row r="32" spans="1:11" hidden="1" x14ac:dyDescent="0.25">
      <c r="A32" s="13" t="s">
        <v>55</v>
      </c>
      <c r="B32" s="13"/>
      <c r="C32" s="13"/>
      <c r="D32" s="13"/>
      <c r="E32" s="13"/>
      <c r="F32" s="13"/>
      <c r="G32" s="47"/>
      <c r="H32" s="47"/>
      <c r="I32" s="47"/>
      <c r="J32" s="47"/>
      <c r="K32" s="47"/>
    </row>
    <row r="33" spans="1:11" hidden="1" x14ac:dyDescent="0.25">
      <c r="A33" s="14" t="s">
        <v>30</v>
      </c>
      <c r="B33" s="14"/>
      <c r="C33" s="14"/>
      <c r="D33" s="14"/>
      <c r="E33" s="14"/>
      <c r="F33" s="14"/>
      <c r="G33" s="47"/>
      <c r="H33" s="47"/>
      <c r="I33" s="47"/>
      <c r="J33" s="47"/>
      <c r="K33" s="47"/>
    </row>
    <row r="34" spans="1:11" hidden="1" x14ac:dyDescent="0.25">
      <c r="A34" s="14" t="s">
        <v>32</v>
      </c>
      <c r="B34" s="14"/>
      <c r="C34" s="14"/>
      <c r="D34" s="14"/>
      <c r="E34" s="14"/>
      <c r="F34" s="14"/>
      <c r="G34" s="47"/>
      <c r="H34" s="47"/>
      <c r="I34" s="47"/>
      <c r="J34" s="47"/>
      <c r="K34" s="47"/>
    </row>
    <row r="35" spans="1:11" hidden="1" x14ac:dyDescent="0.25">
      <c r="A35" s="84" t="s">
        <v>46</v>
      </c>
      <c r="B35" s="83"/>
      <c r="C35" s="83"/>
      <c r="D35" s="83"/>
      <c r="E35" s="83"/>
      <c r="F35" s="83"/>
      <c r="G35" s="47"/>
      <c r="H35" s="47"/>
      <c r="I35" s="47"/>
      <c r="J35" s="47"/>
      <c r="K35" s="47"/>
    </row>
    <row r="36" spans="1:11" hidden="1" x14ac:dyDescent="0.25">
      <c r="A36" s="84" t="s">
        <v>27</v>
      </c>
      <c r="B36" s="83"/>
      <c r="C36" s="83"/>
      <c r="D36" s="83"/>
      <c r="E36" s="83"/>
      <c r="F36" s="83"/>
      <c r="G36" s="47"/>
      <c r="H36" s="47"/>
      <c r="I36" s="47"/>
      <c r="J36" s="47"/>
      <c r="K36" s="47"/>
    </row>
    <row r="37" spans="1:11" hidden="1" x14ac:dyDescent="0.25">
      <c r="A37" s="64" t="s">
        <v>14</v>
      </c>
      <c r="B37" s="5"/>
      <c r="C37" s="5"/>
      <c r="D37" s="5"/>
      <c r="E37" s="5"/>
      <c r="F37" s="5"/>
      <c r="G37" s="47"/>
      <c r="H37" s="47"/>
      <c r="I37" s="47"/>
      <c r="J37" s="47"/>
      <c r="K37" s="47"/>
    </row>
    <row r="38" spans="1:11" hidden="1" x14ac:dyDescent="0.25">
      <c r="A38" s="65" t="s">
        <v>15</v>
      </c>
      <c r="B38" s="5"/>
      <c r="C38" s="5"/>
      <c r="D38" s="5"/>
      <c r="E38" s="5"/>
      <c r="F38" s="5"/>
      <c r="G38" s="47"/>
      <c r="H38" s="47"/>
      <c r="I38" s="47"/>
      <c r="J38" s="47"/>
      <c r="K38" s="47"/>
    </row>
    <row r="39" spans="1:11" hidden="1" x14ac:dyDescent="0.25">
      <c r="A39" s="65" t="s">
        <v>17</v>
      </c>
      <c r="B39" s="5"/>
      <c r="C39" s="5"/>
      <c r="D39" s="5"/>
      <c r="E39" s="5"/>
      <c r="F39" s="5"/>
      <c r="G39" s="47"/>
      <c r="H39" s="47"/>
      <c r="I39" s="47"/>
      <c r="J39" s="47"/>
      <c r="K39" s="47"/>
    </row>
    <row r="40" spans="1:11" hidden="1" x14ac:dyDescent="0.25">
      <c r="A40" s="65" t="s">
        <v>16</v>
      </c>
      <c r="B40" s="5"/>
      <c r="C40" s="5"/>
      <c r="D40" s="5"/>
      <c r="E40" s="5"/>
      <c r="F40" s="5"/>
      <c r="G40" s="47"/>
      <c r="H40" s="47"/>
      <c r="I40" s="47"/>
      <c r="J40" s="47"/>
      <c r="K40" s="47"/>
    </row>
    <row r="41" spans="1:11" hidden="1" x14ac:dyDescent="0.25">
      <c r="A41" s="65" t="s">
        <v>18</v>
      </c>
      <c r="B41" s="5"/>
      <c r="C41" s="5"/>
      <c r="D41" s="5"/>
      <c r="E41" s="5"/>
      <c r="F41" s="5"/>
      <c r="G41" s="47"/>
      <c r="H41" s="47"/>
      <c r="I41" s="47"/>
      <c r="J41" s="47"/>
      <c r="K41" s="47"/>
    </row>
    <row r="42" spans="1:11" hidden="1" x14ac:dyDescent="0.25">
      <c r="A42" s="65" t="s">
        <v>19</v>
      </c>
      <c r="B42" s="5"/>
      <c r="C42" s="5"/>
      <c r="D42" s="5"/>
      <c r="E42" s="5"/>
      <c r="F42" s="5"/>
      <c r="G42" s="47"/>
      <c r="H42" s="47"/>
      <c r="I42" s="47"/>
      <c r="J42" s="47"/>
      <c r="K42" s="47"/>
    </row>
    <row r="43" spans="1:11" hidden="1" x14ac:dyDescent="0.25">
      <c r="A43" s="85" t="s">
        <v>13</v>
      </c>
      <c r="B43" s="83"/>
      <c r="C43" s="83"/>
      <c r="D43" s="83"/>
      <c r="E43" s="83"/>
      <c r="F43" s="83"/>
      <c r="G43" s="47"/>
      <c r="H43" s="47"/>
      <c r="I43" s="47"/>
      <c r="J43" s="47"/>
      <c r="K43" s="47"/>
    </row>
    <row r="44" spans="1:11" hidden="1" x14ac:dyDescent="0.25">
      <c r="A44" s="83" t="s">
        <v>11</v>
      </c>
      <c r="B44" s="83"/>
      <c r="C44" s="83"/>
      <c r="D44" s="83"/>
      <c r="E44" s="83"/>
      <c r="F44" s="83"/>
      <c r="G44" s="47"/>
      <c r="H44" s="47"/>
      <c r="I44" s="47"/>
      <c r="J44" s="47"/>
      <c r="K44" s="47"/>
    </row>
    <row r="45" spans="1:11" hidden="1" x14ac:dyDescent="0.25">
      <c r="A45" s="66">
        <v>-20000</v>
      </c>
      <c r="B45" s="5"/>
      <c r="C45" s="5"/>
      <c r="D45" s="5"/>
      <c r="E45" s="5"/>
      <c r="F45" s="5"/>
      <c r="G45" s="47"/>
      <c r="H45" s="47"/>
      <c r="I45" s="47"/>
      <c r="J45" s="47"/>
      <c r="K45" s="47"/>
    </row>
    <row r="46" spans="1:11" ht="26.4" hidden="1" x14ac:dyDescent="0.25">
      <c r="A46" s="119" t="s">
        <v>72</v>
      </c>
      <c r="B46" s="83"/>
      <c r="C46" s="83"/>
      <c r="D46" s="83"/>
      <c r="E46" s="83"/>
      <c r="F46" s="83"/>
      <c r="G46" s="47"/>
      <c r="H46" s="47"/>
      <c r="I46" s="47"/>
      <c r="J46" s="47"/>
      <c r="K46" s="47"/>
    </row>
    <row r="47" spans="1:11" ht="26.4" hidden="1" x14ac:dyDescent="0.25">
      <c r="A47" s="119" t="s">
        <v>71</v>
      </c>
      <c r="B47" s="83"/>
      <c r="C47" s="83"/>
      <c r="D47" s="83"/>
      <c r="E47" s="83"/>
      <c r="F47" s="83"/>
      <c r="G47" s="47"/>
      <c r="H47" s="47"/>
      <c r="I47" s="47"/>
      <c r="J47" s="47"/>
      <c r="K47" s="47"/>
    </row>
    <row r="48" spans="1:11" ht="26.4" hidden="1" x14ac:dyDescent="0.25">
      <c r="A48" s="120" t="s">
        <v>73</v>
      </c>
      <c r="B48" s="5"/>
      <c r="C48" s="5"/>
      <c r="D48" s="5"/>
      <c r="E48" s="5"/>
      <c r="F48" s="5"/>
      <c r="G48" s="47"/>
      <c r="H48" s="47"/>
      <c r="I48" s="47"/>
      <c r="J48" s="47"/>
      <c r="K48" s="47"/>
    </row>
    <row r="49" spans="1:11" ht="26.4" hidden="1" x14ac:dyDescent="0.25">
      <c r="A49" s="120" t="s">
        <v>62</v>
      </c>
      <c r="B49" s="5"/>
      <c r="C49" s="5"/>
      <c r="D49" s="5"/>
      <c r="E49" s="5"/>
      <c r="F49" s="5"/>
      <c r="G49" s="47"/>
      <c r="H49" s="47"/>
      <c r="I49" s="47"/>
      <c r="J49" s="47"/>
      <c r="K49" s="47"/>
    </row>
    <row r="50" spans="1:11" ht="39.6" hidden="1" x14ac:dyDescent="0.25">
      <c r="A50" s="120" t="s">
        <v>63</v>
      </c>
      <c r="B50" s="110"/>
      <c r="C50" s="110"/>
      <c r="D50" s="118"/>
      <c r="E50" s="67"/>
      <c r="F50" s="67"/>
      <c r="G50" s="47"/>
      <c r="H50" s="47"/>
      <c r="I50" s="47"/>
      <c r="J50" s="47"/>
      <c r="K50" s="47"/>
    </row>
    <row r="51" spans="1:11" hidden="1" x14ac:dyDescent="0.25">
      <c r="A51" s="115" t="s">
        <v>66</v>
      </c>
      <c r="B51" s="116"/>
      <c r="C51" s="116"/>
      <c r="D51" s="109"/>
      <c r="E51" s="68"/>
      <c r="F51" s="68" t="b">
        <v>1</v>
      </c>
      <c r="G51" s="47"/>
      <c r="H51" s="47"/>
      <c r="I51" s="47"/>
      <c r="J51" s="47"/>
      <c r="K51" s="47"/>
    </row>
    <row r="52" spans="1:11" hidden="1" x14ac:dyDescent="0.25">
      <c r="A52" s="117" t="s">
        <v>74</v>
      </c>
      <c r="B52" s="115"/>
      <c r="C52" s="115"/>
      <c r="D52" s="115"/>
      <c r="E52" s="68"/>
      <c r="F52" s="68" t="b">
        <v>0</v>
      </c>
      <c r="G52" s="47"/>
      <c r="H52" s="47"/>
      <c r="I52" s="47"/>
      <c r="J52" s="47"/>
      <c r="K52" s="47"/>
    </row>
    <row r="53" spans="1:11" hidden="1" x14ac:dyDescent="0.25">
      <c r="A53" s="121"/>
      <c r="B53" s="111">
        <f>COUNT(Travel!B10:B32)</f>
        <v>19</v>
      </c>
      <c r="C53" s="111"/>
      <c r="D53" s="111">
        <f>COUNTIF(Travel!D10:D32,"*")</f>
        <v>19</v>
      </c>
      <c r="E53" s="112"/>
      <c r="F53" s="112" t="b">
        <f>MIN(B53,D53)=MAX(B53,D53)</f>
        <v>1</v>
      </c>
      <c r="G53" s="47"/>
      <c r="H53" s="47"/>
      <c r="I53" s="47"/>
      <c r="J53" s="47"/>
      <c r="K53" s="47"/>
    </row>
    <row r="54" spans="1:11" hidden="1" x14ac:dyDescent="0.25">
      <c r="A54" s="121" t="s">
        <v>61</v>
      </c>
      <c r="B54" s="111">
        <f>COUNT(Travel!B37:B65)</f>
        <v>27</v>
      </c>
      <c r="C54" s="111"/>
      <c r="D54" s="111">
        <f>COUNTIF(Travel!D37:D65,"*")</f>
        <v>27</v>
      </c>
      <c r="E54" s="112"/>
      <c r="F54" s="112" t="b">
        <f>MIN(B54,D54)=MAX(B54,D54)</f>
        <v>1</v>
      </c>
    </row>
    <row r="55" spans="1:11" hidden="1" x14ac:dyDescent="0.25">
      <c r="A55" s="122"/>
      <c r="B55" s="111">
        <f>COUNT(Travel!B70:B73)</f>
        <v>1</v>
      </c>
      <c r="C55" s="111"/>
      <c r="D55" s="111">
        <f>COUNTIF(Travel!D70:D73,"*")</f>
        <v>1</v>
      </c>
      <c r="E55" s="112"/>
      <c r="F55" s="112" t="b">
        <f>MIN(B55,D55)=MAX(B55,D55)</f>
        <v>1</v>
      </c>
    </row>
    <row r="56" spans="1:11" hidden="1" x14ac:dyDescent="0.25">
      <c r="A56" s="123" t="s">
        <v>59</v>
      </c>
      <c r="B56" s="113">
        <f>COUNT(Hospitality!B9:B20)</f>
        <v>7</v>
      </c>
      <c r="C56" s="113"/>
      <c r="D56" s="113">
        <f>COUNTIF(Hospitality!D9:D20,"*")</f>
        <v>7</v>
      </c>
      <c r="E56" s="114"/>
      <c r="F56" s="114" t="b">
        <f>MIN(B56,D56)=MAX(B56,D56)</f>
        <v>1</v>
      </c>
    </row>
    <row r="57" spans="1:11" hidden="1" x14ac:dyDescent="0.25">
      <c r="A57" s="124" t="s">
        <v>60</v>
      </c>
      <c r="B57" s="112">
        <f>COUNT('All other expenses'!B9:B20)</f>
        <v>8</v>
      </c>
      <c r="C57" s="112"/>
      <c r="D57" s="112">
        <f>COUNTIF('All other expenses'!D9:D20,"*")</f>
        <v>8</v>
      </c>
      <c r="E57" s="112"/>
      <c r="F57" s="112" t="b">
        <f>MIN(B57,D57)=MAX(B57,D57)</f>
        <v>1</v>
      </c>
    </row>
    <row r="58" spans="1:11" hidden="1" x14ac:dyDescent="0.25">
      <c r="A58" s="123" t="s">
        <v>58</v>
      </c>
      <c r="B58" s="113">
        <f>COUNTIF('Gifts and benefits'!B9:B13,"*")</f>
        <v>1</v>
      </c>
      <c r="C58" s="113">
        <f>COUNTIF('Gifts and benefits'!C9:C13,"*")</f>
        <v>1</v>
      </c>
      <c r="D58" s="113"/>
      <c r="E58" s="113">
        <f>COUNTA('Gifts and benefits'!E9:E13)</f>
        <v>1</v>
      </c>
      <c r="F58" s="114" t="b">
        <f>MIN(B58,C58,E58)=MAX(B58,C58,E58)</f>
        <v>1</v>
      </c>
    </row>
    <row r="59" spans="1:11" x14ac:dyDescent="0.25"/>
    <row r="60" spans="1:11" hidden="1" x14ac:dyDescent="0.25"/>
    <row r="61" spans="1:11" hidden="1" x14ac:dyDescent="0.25"/>
    <row r="62" spans="1:11" hidden="1" x14ac:dyDescent="0.25"/>
    <row r="63" spans="1:11" hidden="1" x14ac:dyDescent="0.25"/>
    <row r="64" spans="1:11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x14ac:dyDescent="0.25"/>
  </sheetData>
  <sheetProtection formatCells="0" insertRows="0" deleteRows="0"/>
  <mergeCells count="8">
    <mergeCell ref="B8:F8"/>
    <mergeCell ref="B7:F7"/>
    <mergeCell ref="B6:F6"/>
    <mergeCell ref="A1:F1"/>
    <mergeCell ref="B2:F2"/>
    <mergeCell ref="B3:F3"/>
    <mergeCell ref="B4:F4"/>
    <mergeCell ref="B5:F5"/>
  </mergeCells>
  <dataValidations count="6">
    <dataValidation type="list" allowBlank="1" showInputMessage="1" showErrorMessage="1" error="Use the drop down list (at the right of the cell)" prompt="This disclosure must be approved by the Chief Executive - use the drop down list (at right of cell) to indicate whether this has been completed" sqref="B7:F7" xr:uid="{00000000-0002-0000-0100-000000000000}">
      <formula1>$A$35:$A$36</formula1>
    </dataValidation>
    <dataValidation allowBlank="1" showInputMessage="1" showErrorMessage="1" prompt="This disclosure must be approved by another appropriate party (e.g. Audit and Risk Committee member, Board Chair or Chief Financial Officer)_x000a__x000a_Use this cell to indicate who has approved the disclosure" sqref="B8:F8" xr:uid="{00000000-0002-0000-0100-000001000000}"/>
    <dataValidation allowBlank="1" showInputMessage="1" showErrorMessage="1" prompt="Headings on following tabs will pre populate with what you enter here" sqref="B2:F2" xr:uid="{00000000-0002-0000-0100-000002000000}"/>
    <dataValidation allowBlank="1" showInputMessage="1" showErrorMessage="1" prompt="Headings on following tabs will pre populate with what you enter here_x000a__x000a_Create a new workbook for a new Chief Executive" sqref="B3:F3" xr:uid="{00000000-0002-0000-0100-000003000000}"/>
    <dataValidation allowBlank="1" showInputMessage="1" showErrorMessage="1" prompt="Headings on following tabs will pre populate with what you enter here_x000a__x000a_Update if a shorter or different period is covered" sqref="B4:F5" xr:uid="{00000000-0002-0000-0100-000004000000}"/>
    <dataValidation allowBlank="1" showInputMessage="1" showErrorMessage="1" prompt="Totals should accurately sum the content of tables but this may be affected by input method - e.g. hidden or inappropriate data._x000a__x000a_Agencies must confirm the accuracy of their data and totals._x000a__x000a_This cell updates automatically as each worksheet is checked." sqref="B6:F6" xr:uid="{00000000-0002-0000-0100-000005000000}"/>
  </dataValidations>
  <printOptions gridLines="1"/>
  <pageMargins left="0.70866141732283472" right="0.70866141732283472" top="0.74803149606299213" bottom="0.74803149606299213" header="0.31496062992125984" footer="0.31496062992125984"/>
  <pageSetup paperSize="9" scale="92" orientation="landscape" r:id="rId1"/>
  <headerFooter alignWithMargins="0">
    <oddFooter>&amp;LCE Expense Disclosure Workbook 2018&amp;RWorksheet - Summary and sign-off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  <pageSetUpPr fitToPage="1"/>
  </sheetPr>
  <dimension ref="A1:M139"/>
  <sheetViews>
    <sheetView tabSelected="1" zoomScaleNormal="100" workbookViewId="0">
      <selection activeCell="C62" sqref="C62"/>
    </sheetView>
  </sheetViews>
  <sheetFormatPr defaultColWidth="0" defaultRowHeight="13.2" zeroHeight="1" x14ac:dyDescent="0.25"/>
  <cols>
    <col min="1" max="1" width="35.6640625" style="17" customWidth="1"/>
    <col min="2" max="2" width="14.33203125" style="17" customWidth="1"/>
    <col min="3" max="3" width="71.44140625" style="17" customWidth="1"/>
    <col min="4" max="4" width="50" style="17" customWidth="1"/>
    <col min="5" max="5" width="21.44140625" style="17" customWidth="1"/>
    <col min="6" max="6" width="37.5546875" style="17" customWidth="1"/>
    <col min="7" max="9" width="9.109375" style="17" hidden="1" customWidth="1"/>
    <col min="10" max="13" width="0" style="17" hidden="1" customWidth="1"/>
    <col min="14" max="16384" width="9.109375" style="17" hidden="1"/>
  </cols>
  <sheetData>
    <row r="1" spans="1:6" ht="26.25" customHeight="1" x14ac:dyDescent="0.25">
      <c r="A1" s="140" t="s">
        <v>3</v>
      </c>
      <c r="B1" s="140"/>
      <c r="C1" s="140"/>
      <c r="D1" s="140"/>
      <c r="E1" s="140"/>
      <c r="F1" s="47"/>
    </row>
    <row r="2" spans="1:6" ht="21" customHeight="1" x14ac:dyDescent="0.25">
      <c r="A2" s="4" t="s">
        <v>1</v>
      </c>
      <c r="B2" s="143" t="str">
        <f>'Summary and sign-off'!B2:F2</f>
        <v>Real Estate Authority</v>
      </c>
      <c r="C2" s="143"/>
      <c r="D2" s="143"/>
      <c r="E2" s="143"/>
      <c r="F2" s="47"/>
    </row>
    <row r="3" spans="1:6" ht="21" customHeight="1" x14ac:dyDescent="0.25">
      <c r="A3" s="4" t="s">
        <v>2</v>
      </c>
      <c r="B3" s="143" t="str">
        <f>'Summary and sign-off'!B3:F3</f>
        <v>Kevin Lampen-Smith</v>
      </c>
      <c r="C3" s="143"/>
      <c r="D3" s="143"/>
      <c r="E3" s="143"/>
      <c r="F3" s="47"/>
    </row>
    <row r="4" spans="1:6" ht="21" customHeight="1" x14ac:dyDescent="0.25">
      <c r="A4" s="4" t="s">
        <v>34</v>
      </c>
      <c r="B4" s="143">
        <f>'Summary and sign-off'!B4:F4</f>
        <v>43282</v>
      </c>
      <c r="C4" s="143"/>
      <c r="D4" s="143"/>
      <c r="E4" s="143"/>
      <c r="F4" s="47"/>
    </row>
    <row r="5" spans="1:6" ht="21" customHeight="1" x14ac:dyDescent="0.25">
      <c r="A5" s="4" t="s">
        <v>35</v>
      </c>
      <c r="B5" s="143">
        <f>'Summary and sign-off'!B5:F5</f>
        <v>43646</v>
      </c>
      <c r="C5" s="143"/>
      <c r="D5" s="143"/>
      <c r="E5" s="143"/>
      <c r="F5" s="47"/>
    </row>
    <row r="6" spans="1:6" ht="21" customHeight="1" x14ac:dyDescent="0.25">
      <c r="A6" s="4" t="s">
        <v>6</v>
      </c>
      <c r="B6" s="138" t="s">
        <v>28</v>
      </c>
      <c r="C6" s="138"/>
      <c r="D6" s="138"/>
      <c r="E6" s="138"/>
      <c r="F6" s="47"/>
    </row>
    <row r="7" spans="1:6" ht="21" customHeight="1" x14ac:dyDescent="0.25">
      <c r="A7" s="4" t="s">
        <v>54</v>
      </c>
      <c r="B7" s="138" t="s">
        <v>65</v>
      </c>
      <c r="C7" s="138"/>
      <c r="D7" s="138"/>
      <c r="E7" s="138"/>
      <c r="F7" s="47"/>
    </row>
    <row r="8" spans="1:6" ht="24.75" customHeight="1" x14ac:dyDescent="0.3">
      <c r="A8" s="145" t="s">
        <v>76</v>
      </c>
      <c r="B8" s="146"/>
      <c r="C8" s="145"/>
      <c r="D8" s="145"/>
      <c r="E8" s="145"/>
      <c r="F8" s="48"/>
    </row>
    <row r="9" spans="1:6" ht="27" customHeight="1" x14ac:dyDescent="0.25">
      <c r="A9" s="37" t="s">
        <v>25</v>
      </c>
      <c r="B9" s="37" t="s">
        <v>77</v>
      </c>
      <c r="C9" s="37" t="s">
        <v>78</v>
      </c>
      <c r="D9" s="37" t="s">
        <v>53</v>
      </c>
      <c r="E9" s="37" t="s">
        <v>33</v>
      </c>
      <c r="F9" s="49"/>
    </row>
    <row r="10" spans="1:6" s="69" customFormat="1" hidden="1" x14ac:dyDescent="0.25">
      <c r="A10" s="93"/>
      <c r="B10" s="90"/>
      <c r="C10" s="91"/>
      <c r="D10" s="91"/>
      <c r="E10" s="92"/>
      <c r="F10" s="1"/>
    </row>
    <row r="11" spans="1:6" s="69" customFormat="1" x14ac:dyDescent="0.25">
      <c r="A11" s="93">
        <v>43335</v>
      </c>
      <c r="B11" s="133">
        <v>666.01</v>
      </c>
      <c r="C11" s="134" t="s">
        <v>176</v>
      </c>
      <c r="D11" s="135" t="s">
        <v>169</v>
      </c>
      <c r="E11" s="92" t="s">
        <v>148</v>
      </c>
      <c r="F11" s="1"/>
    </row>
    <row r="12" spans="1:6" s="69" customFormat="1" x14ac:dyDescent="0.25">
      <c r="A12" s="93">
        <v>43336</v>
      </c>
      <c r="B12" s="133">
        <v>109.67</v>
      </c>
      <c r="C12" s="134" t="s">
        <v>177</v>
      </c>
      <c r="D12" s="135" t="s">
        <v>168</v>
      </c>
      <c r="E12" s="92" t="s">
        <v>148</v>
      </c>
      <c r="F12" s="1"/>
    </row>
    <row r="13" spans="1:6" s="69" customFormat="1" x14ac:dyDescent="0.25">
      <c r="A13" s="93">
        <v>43343</v>
      </c>
      <c r="B13" s="90">
        <v>55.08</v>
      </c>
      <c r="C13" s="136" t="s">
        <v>133</v>
      </c>
      <c r="D13" s="91" t="s">
        <v>101</v>
      </c>
      <c r="E13" s="92" t="s">
        <v>100</v>
      </c>
      <c r="F13" s="1"/>
    </row>
    <row r="14" spans="1:6" s="69" customFormat="1" x14ac:dyDescent="0.25">
      <c r="A14" s="93">
        <v>43343</v>
      </c>
      <c r="B14" s="90">
        <v>278</v>
      </c>
      <c r="C14" s="136" t="s">
        <v>133</v>
      </c>
      <c r="D14" s="91" t="s">
        <v>149</v>
      </c>
      <c r="E14" s="92" t="s">
        <v>100</v>
      </c>
      <c r="F14" s="1"/>
    </row>
    <row r="15" spans="1:6" s="69" customFormat="1" x14ac:dyDescent="0.25">
      <c r="A15" s="132" t="s">
        <v>153</v>
      </c>
      <c r="B15" s="90">
        <v>363.07</v>
      </c>
      <c r="C15" s="91" t="s">
        <v>92</v>
      </c>
      <c r="D15" s="91" t="s">
        <v>93</v>
      </c>
      <c r="E15" s="92" t="s">
        <v>103</v>
      </c>
      <c r="F15" s="1"/>
    </row>
    <row r="16" spans="1:6" s="69" customFormat="1" x14ac:dyDescent="0.25">
      <c r="A16" s="132" t="s">
        <v>153</v>
      </c>
      <c r="B16" s="90">
        <v>105.51</v>
      </c>
      <c r="C16" s="91" t="s">
        <v>92</v>
      </c>
      <c r="D16" s="91" t="s">
        <v>95</v>
      </c>
      <c r="E16" s="92" t="s">
        <v>102</v>
      </c>
      <c r="F16" s="1"/>
    </row>
    <row r="17" spans="1:6" s="69" customFormat="1" x14ac:dyDescent="0.25">
      <c r="A17" s="132" t="s">
        <v>153</v>
      </c>
      <c r="B17" s="90">
        <v>55.24</v>
      </c>
      <c r="C17" s="91" t="s">
        <v>92</v>
      </c>
      <c r="D17" s="91" t="s">
        <v>94</v>
      </c>
      <c r="E17" s="92" t="s">
        <v>102</v>
      </c>
      <c r="F17" s="1"/>
    </row>
    <row r="18" spans="1:6" s="69" customFormat="1" x14ac:dyDescent="0.25">
      <c r="A18" s="132" t="s">
        <v>153</v>
      </c>
      <c r="B18" s="90">
        <v>370.94</v>
      </c>
      <c r="C18" s="91" t="s">
        <v>92</v>
      </c>
      <c r="D18" s="91" t="s">
        <v>96</v>
      </c>
      <c r="E18" s="92" t="s">
        <v>103</v>
      </c>
      <c r="F18" s="1"/>
    </row>
    <row r="19" spans="1:6" s="69" customFormat="1" x14ac:dyDescent="0.25">
      <c r="A19" s="132" t="s">
        <v>153</v>
      </c>
      <c r="B19" s="90">
        <v>183.56</v>
      </c>
      <c r="C19" s="91" t="s">
        <v>92</v>
      </c>
      <c r="D19" s="91" t="s">
        <v>97</v>
      </c>
      <c r="E19" s="92" t="s">
        <v>103</v>
      </c>
      <c r="F19" s="1"/>
    </row>
    <row r="20" spans="1:6" s="69" customFormat="1" x14ac:dyDescent="0.25">
      <c r="A20" s="132" t="s">
        <v>153</v>
      </c>
      <c r="B20" s="90">
        <v>229.59</v>
      </c>
      <c r="C20" s="91" t="s">
        <v>92</v>
      </c>
      <c r="D20" s="91" t="s">
        <v>98</v>
      </c>
      <c r="E20" s="92" t="s">
        <v>104</v>
      </c>
      <c r="F20" s="1"/>
    </row>
    <row r="21" spans="1:6" s="69" customFormat="1" x14ac:dyDescent="0.25">
      <c r="A21" s="93">
        <v>43328</v>
      </c>
      <c r="B21" s="90">
        <v>303.20999999999998</v>
      </c>
      <c r="C21" s="91" t="s">
        <v>92</v>
      </c>
      <c r="D21" s="91" t="s">
        <v>150</v>
      </c>
      <c r="E21" s="92" t="s">
        <v>140</v>
      </c>
      <c r="F21" s="1"/>
    </row>
    <row r="22" spans="1:6" s="69" customFormat="1" x14ac:dyDescent="0.25">
      <c r="A22" s="132" t="s">
        <v>151</v>
      </c>
      <c r="B22" s="90">
        <v>1971.53</v>
      </c>
      <c r="C22" s="91" t="s">
        <v>92</v>
      </c>
      <c r="D22" s="91" t="s">
        <v>152</v>
      </c>
      <c r="E22" s="92" t="s">
        <v>102</v>
      </c>
      <c r="F22" s="1"/>
    </row>
    <row r="23" spans="1:6" s="69" customFormat="1" x14ac:dyDescent="0.25">
      <c r="A23" s="132">
        <v>43616</v>
      </c>
      <c r="B23" s="90">
        <v>5023.6899999999996</v>
      </c>
      <c r="C23" s="91" t="s">
        <v>178</v>
      </c>
      <c r="D23" s="91" t="s">
        <v>170</v>
      </c>
      <c r="E23" s="92" t="s">
        <v>158</v>
      </c>
      <c r="F23" s="1"/>
    </row>
    <row r="24" spans="1:6" s="69" customFormat="1" x14ac:dyDescent="0.25">
      <c r="A24" s="93">
        <v>43608</v>
      </c>
      <c r="B24" s="90">
        <v>940.73</v>
      </c>
      <c r="C24" s="91" t="s">
        <v>178</v>
      </c>
      <c r="D24" s="91" t="s">
        <v>157</v>
      </c>
      <c r="E24" s="92" t="s">
        <v>158</v>
      </c>
      <c r="F24" s="1"/>
    </row>
    <row r="25" spans="1:6" s="69" customFormat="1" x14ac:dyDescent="0.25">
      <c r="A25" s="93">
        <v>43616</v>
      </c>
      <c r="B25" s="90">
        <v>8.16</v>
      </c>
      <c r="C25" s="91" t="s">
        <v>178</v>
      </c>
      <c r="D25" s="91" t="s">
        <v>159</v>
      </c>
      <c r="E25" s="92" t="s">
        <v>158</v>
      </c>
      <c r="F25" s="1"/>
    </row>
    <row r="26" spans="1:6" s="69" customFormat="1" x14ac:dyDescent="0.25">
      <c r="A26" s="93">
        <v>43627</v>
      </c>
      <c r="B26" s="90">
        <v>426</v>
      </c>
      <c r="C26" s="91" t="s">
        <v>178</v>
      </c>
      <c r="D26" s="91" t="s">
        <v>160</v>
      </c>
      <c r="E26" s="92" t="s">
        <v>158</v>
      </c>
      <c r="F26" s="1"/>
    </row>
    <row r="27" spans="1:6" s="69" customFormat="1" x14ac:dyDescent="0.25">
      <c r="A27" s="93">
        <v>43633</v>
      </c>
      <c r="B27" s="90">
        <v>1607.37</v>
      </c>
      <c r="C27" s="91" t="s">
        <v>178</v>
      </c>
      <c r="D27" s="91" t="s">
        <v>161</v>
      </c>
      <c r="E27" s="92" t="s">
        <v>158</v>
      </c>
      <c r="F27" s="1"/>
    </row>
    <row r="28" spans="1:6" s="69" customFormat="1" x14ac:dyDescent="0.25">
      <c r="A28" s="132" t="s">
        <v>175</v>
      </c>
      <c r="B28" s="137">
        <v>14.88</v>
      </c>
      <c r="C28" s="91" t="s">
        <v>178</v>
      </c>
      <c r="D28" s="91" t="s">
        <v>171</v>
      </c>
      <c r="E28" s="92" t="s">
        <v>158</v>
      </c>
      <c r="F28" s="1"/>
    </row>
    <row r="29" spans="1:6" s="69" customFormat="1" ht="12.75" customHeight="1" x14ac:dyDescent="0.25">
      <c r="A29" s="132" t="s">
        <v>175</v>
      </c>
      <c r="B29" s="90">
        <v>32.79</v>
      </c>
      <c r="C29" s="91" t="s">
        <v>178</v>
      </c>
      <c r="D29" s="91" t="s">
        <v>172</v>
      </c>
      <c r="E29" s="92" t="s">
        <v>158</v>
      </c>
      <c r="F29" s="1"/>
    </row>
    <row r="30" spans="1:6" s="69" customFormat="1" x14ac:dyDescent="0.25">
      <c r="A30" s="89"/>
      <c r="B30" s="90"/>
      <c r="C30" s="91"/>
      <c r="D30" s="91"/>
      <c r="E30" s="92"/>
      <c r="F30" s="1"/>
    </row>
    <row r="31" spans="1:6" s="69" customFormat="1" x14ac:dyDescent="0.25">
      <c r="A31" s="89"/>
      <c r="B31" s="90"/>
      <c r="C31" s="91"/>
      <c r="D31" s="91"/>
      <c r="E31" s="92"/>
      <c r="F31" s="1"/>
    </row>
    <row r="32" spans="1:6" s="69" customFormat="1" hidden="1" x14ac:dyDescent="0.25">
      <c r="A32" s="101"/>
      <c r="B32" s="102"/>
      <c r="C32" s="103"/>
      <c r="D32" s="103"/>
      <c r="E32" s="104"/>
      <c r="F32" s="1"/>
    </row>
    <row r="33" spans="1:6" ht="19.5" customHeight="1" x14ac:dyDescent="0.25">
      <c r="A33" s="105" t="s">
        <v>82</v>
      </c>
      <c r="B33" s="106">
        <f>SUM(B10:B32)</f>
        <v>12745.029999999997</v>
      </c>
      <c r="C33" s="107"/>
      <c r="D33" s="144"/>
      <c r="E33" s="144"/>
      <c r="F33" s="47"/>
    </row>
    <row r="34" spans="1:6" ht="10.5" customHeight="1" x14ac:dyDescent="0.25">
      <c r="A34" s="29"/>
      <c r="B34" s="24"/>
      <c r="C34" s="29"/>
      <c r="D34" s="29"/>
      <c r="E34" s="29"/>
      <c r="F34" s="29"/>
    </row>
    <row r="35" spans="1:6" ht="24.75" customHeight="1" x14ac:dyDescent="0.3">
      <c r="A35" s="145" t="s">
        <v>45</v>
      </c>
      <c r="B35" s="145"/>
      <c r="C35" s="145"/>
      <c r="D35" s="145"/>
      <c r="E35" s="145"/>
      <c r="F35" s="48"/>
    </row>
    <row r="36" spans="1:6" ht="27" customHeight="1" x14ac:dyDescent="0.25">
      <c r="A36" s="37" t="s">
        <v>25</v>
      </c>
      <c r="B36" s="37" t="s">
        <v>8</v>
      </c>
      <c r="C36" s="37" t="s">
        <v>79</v>
      </c>
      <c r="D36" s="37" t="s">
        <v>53</v>
      </c>
      <c r="E36" s="37" t="s">
        <v>33</v>
      </c>
      <c r="F36" s="49"/>
    </row>
    <row r="37" spans="1:6" s="69" customFormat="1" hidden="1" x14ac:dyDescent="0.25">
      <c r="A37" s="93"/>
      <c r="B37" s="90"/>
      <c r="C37" s="91"/>
      <c r="D37" s="91"/>
      <c r="E37" s="92"/>
      <c r="F37" s="1"/>
    </row>
    <row r="38" spans="1:6" s="69" customFormat="1" x14ac:dyDescent="0.25">
      <c r="A38" s="93">
        <v>43308</v>
      </c>
      <c r="B38" s="90">
        <v>557.9</v>
      </c>
      <c r="C38" s="91" t="s">
        <v>179</v>
      </c>
      <c r="D38" s="91" t="s">
        <v>99</v>
      </c>
      <c r="E38" s="92" t="s">
        <v>100</v>
      </c>
      <c r="F38" s="1"/>
    </row>
    <row r="39" spans="1:6" s="69" customFormat="1" x14ac:dyDescent="0.25">
      <c r="A39" s="93">
        <v>43308</v>
      </c>
      <c r="B39" s="90">
        <v>69.5</v>
      </c>
      <c r="C39" s="91" t="s">
        <v>179</v>
      </c>
      <c r="D39" s="91" t="s">
        <v>162</v>
      </c>
      <c r="E39" s="92" t="s">
        <v>163</v>
      </c>
      <c r="F39" s="1"/>
    </row>
    <row r="40" spans="1:6" s="69" customFormat="1" x14ac:dyDescent="0.25">
      <c r="A40" s="93">
        <v>43375</v>
      </c>
      <c r="B40" s="90">
        <v>488.9</v>
      </c>
      <c r="C40" s="91" t="s">
        <v>180</v>
      </c>
      <c r="D40" s="91" t="s">
        <v>99</v>
      </c>
      <c r="E40" s="92" t="s">
        <v>100</v>
      </c>
      <c r="F40" s="1"/>
    </row>
    <row r="41" spans="1:6" s="69" customFormat="1" x14ac:dyDescent="0.25">
      <c r="A41" s="93">
        <v>43375</v>
      </c>
      <c r="B41" s="90">
        <v>89.8</v>
      </c>
      <c r="C41" s="91" t="s">
        <v>180</v>
      </c>
      <c r="D41" s="91" t="s">
        <v>111</v>
      </c>
      <c r="E41" s="92" t="s">
        <v>100</v>
      </c>
      <c r="F41" s="1"/>
    </row>
    <row r="42" spans="1:6" s="69" customFormat="1" x14ac:dyDescent="0.25">
      <c r="A42" s="93">
        <v>43375</v>
      </c>
      <c r="B42" s="90">
        <v>34</v>
      </c>
      <c r="C42" s="91" t="s">
        <v>180</v>
      </c>
      <c r="D42" s="91" t="s">
        <v>105</v>
      </c>
      <c r="E42" s="92" t="s">
        <v>106</v>
      </c>
      <c r="F42" s="1"/>
    </row>
    <row r="43" spans="1:6" s="69" customFormat="1" x14ac:dyDescent="0.25">
      <c r="A43" s="93">
        <v>43375</v>
      </c>
      <c r="B43" s="90">
        <v>33</v>
      </c>
      <c r="C43" s="91" t="s">
        <v>180</v>
      </c>
      <c r="D43" s="91" t="s">
        <v>130</v>
      </c>
      <c r="E43" s="92" t="s">
        <v>100</v>
      </c>
      <c r="F43" s="1"/>
    </row>
    <row r="44" spans="1:6" s="69" customFormat="1" x14ac:dyDescent="0.25">
      <c r="A44" s="93">
        <v>43389</v>
      </c>
      <c r="B44" s="90">
        <v>175</v>
      </c>
      <c r="C44" s="91" t="s">
        <v>131</v>
      </c>
      <c r="D44" s="91" t="s">
        <v>149</v>
      </c>
      <c r="E44" s="92" t="s">
        <v>100</v>
      </c>
      <c r="F44" s="1"/>
    </row>
    <row r="45" spans="1:6" s="69" customFormat="1" x14ac:dyDescent="0.25">
      <c r="A45" s="93">
        <v>43390</v>
      </c>
      <c r="B45" s="90">
        <v>532.9</v>
      </c>
      <c r="C45" s="91" t="s">
        <v>131</v>
      </c>
      <c r="D45" s="91" t="s">
        <v>99</v>
      </c>
      <c r="E45" s="92" t="s">
        <v>100</v>
      </c>
      <c r="F45" s="1"/>
    </row>
    <row r="46" spans="1:6" s="69" customFormat="1" x14ac:dyDescent="0.25">
      <c r="A46" s="93">
        <v>43391</v>
      </c>
      <c r="B46" s="90">
        <v>166.4</v>
      </c>
      <c r="C46" s="91" t="s">
        <v>131</v>
      </c>
      <c r="D46" s="91" t="s">
        <v>132</v>
      </c>
      <c r="E46" s="92" t="s">
        <v>100</v>
      </c>
      <c r="F46" s="1"/>
    </row>
    <row r="47" spans="1:6" s="69" customFormat="1" x14ac:dyDescent="0.25">
      <c r="A47" s="93">
        <v>43391</v>
      </c>
      <c r="B47" s="90">
        <v>34</v>
      </c>
      <c r="C47" s="91" t="s">
        <v>131</v>
      </c>
      <c r="D47" s="91" t="s">
        <v>105</v>
      </c>
      <c r="E47" s="92" t="s">
        <v>106</v>
      </c>
      <c r="F47" s="1"/>
    </row>
    <row r="48" spans="1:6" s="69" customFormat="1" x14ac:dyDescent="0.25">
      <c r="A48" s="93">
        <v>43419</v>
      </c>
      <c r="B48" s="90">
        <v>440.9</v>
      </c>
      <c r="C48" s="91" t="s">
        <v>181</v>
      </c>
      <c r="D48" s="91" t="s">
        <v>99</v>
      </c>
      <c r="E48" s="92" t="s">
        <v>100</v>
      </c>
      <c r="F48" s="1"/>
    </row>
    <row r="49" spans="1:6" s="69" customFormat="1" x14ac:dyDescent="0.25">
      <c r="A49" s="93">
        <v>43409</v>
      </c>
      <c r="B49" s="90">
        <v>15.24</v>
      </c>
      <c r="C49" s="91" t="s">
        <v>181</v>
      </c>
      <c r="D49" s="91" t="s">
        <v>114</v>
      </c>
      <c r="E49" s="92" t="s">
        <v>106</v>
      </c>
      <c r="F49" s="1"/>
    </row>
    <row r="50" spans="1:6" s="69" customFormat="1" x14ac:dyDescent="0.25">
      <c r="A50" s="93">
        <v>43409</v>
      </c>
      <c r="B50" s="90">
        <v>41.4</v>
      </c>
      <c r="C50" s="91" t="s">
        <v>113</v>
      </c>
      <c r="D50" s="91" t="s">
        <v>115</v>
      </c>
      <c r="E50" s="92" t="s">
        <v>100</v>
      </c>
      <c r="F50" s="1"/>
    </row>
    <row r="51" spans="1:6" s="69" customFormat="1" x14ac:dyDescent="0.25">
      <c r="A51" s="93">
        <v>43409</v>
      </c>
      <c r="B51" s="90">
        <v>83</v>
      </c>
      <c r="C51" s="91" t="s">
        <v>113</v>
      </c>
      <c r="D51" s="91" t="s">
        <v>117</v>
      </c>
      <c r="E51" s="92" t="s">
        <v>118</v>
      </c>
      <c r="F51" s="1"/>
    </row>
    <row r="52" spans="1:6" s="69" customFormat="1" x14ac:dyDescent="0.25">
      <c r="A52" s="93">
        <v>43410</v>
      </c>
      <c r="B52" s="90">
        <v>80.900000000000006</v>
      </c>
      <c r="C52" s="91" t="s">
        <v>113</v>
      </c>
      <c r="D52" s="91" t="s">
        <v>117</v>
      </c>
      <c r="E52" s="92" t="s">
        <v>100</v>
      </c>
      <c r="F52" s="1"/>
    </row>
    <row r="53" spans="1:6" s="69" customFormat="1" x14ac:dyDescent="0.25">
      <c r="A53" s="93">
        <v>43507</v>
      </c>
      <c r="B53" s="90">
        <v>637.9</v>
      </c>
      <c r="C53" s="91" t="s">
        <v>121</v>
      </c>
      <c r="D53" s="91" t="s">
        <v>99</v>
      </c>
      <c r="E53" s="92" t="s">
        <v>123</v>
      </c>
      <c r="F53" s="1"/>
    </row>
    <row r="54" spans="1:6" s="69" customFormat="1" x14ac:dyDescent="0.25">
      <c r="A54" s="93">
        <v>43507</v>
      </c>
      <c r="B54" s="90">
        <v>370</v>
      </c>
      <c r="C54" s="91" t="s">
        <v>121</v>
      </c>
      <c r="D54" s="91" t="s">
        <v>134</v>
      </c>
      <c r="E54" s="92" t="s">
        <v>123</v>
      </c>
      <c r="F54" s="1"/>
    </row>
    <row r="55" spans="1:6" s="69" customFormat="1" x14ac:dyDescent="0.25">
      <c r="A55" s="93">
        <v>43507</v>
      </c>
      <c r="B55" s="90">
        <v>71</v>
      </c>
      <c r="C55" s="91" t="s">
        <v>121</v>
      </c>
      <c r="D55" s="91" t="s">
        <v>122</v>
      </c>
      <c r="E55" s="92" t="s">
        <v>123</v>
      </c>
      <c r="F55" s="1"/>
    </row>
    <row r="56" spans="1:6" s="69" customFormat="1" x14ac:dyDescent="0.25">
      <c r="A56" s="132" t="s">
        <v>124</v>
      </c>
      <c r="B56" s="90">
        <v>83.6</v>
      </c>
      <c r="C56" s="91" t="s">
        <v>121</v>
      </c>
      <c r="D56" s="91" t="s">
        <v>125</v>
      </c>
      <c r="E56" s="92" t="s">
        <v>126</v>
      </c>
      <c r="F56" s="1"/>
    </row>
    <row r="57" spans="1:6" s="69" customFormat="1" x14ac:dyDescent="0.25">
      <c r="A57" s="93">
        <v>43507</v>
      </c>
      <c r="B57" s="90">
        <v>1080</v>
      </c>
      <c r="C57" s="91" t="s">
        <v>121</v>
      </c>
      <c r="D57" s="91" t="s">
        <v>127</v>
      </c>
      <c r="E57" s="92" t="s">
        <v>123</v>
      </c>
      <c r="F57" s="1"/>
    </row>
    <row r="58" spans="1:6" s="69" customFormat="1" x14ac:dyDescent="0.25">
      <c r="A58" s="93">
        <v>43600</v>
      </c>
      <c r="B58" s="90">
        <v>42</v>
      </c>
      <c r="C58" s="91" t="s">
        <v>182</v>
      </c>
      <c r="D58" s="91" t="s">
        <v>119</v>
      </c>
      <c r="E58" s="92" t="s">
        <v>106</v>
      </c>
      <c r="F58" s="1"/>
    </row>
    <row r="59" spans="1:6" s="69" customFormat="1" x14ac:dyDescent="0.25">
      <c r="A59" s="93">
        <v>43600</v>
      </c>
      <c r="B59" s="90">
        <v>8.5</v>
      </c>
      <c r="C59" s="91" t="s">
        <v>182</v>
      </c>
      <c r="D59" s="91" t="s">
        <v>120</v>
      </c>
      <c r="E59" s="92" t="s">
        <v>100</v>
      </c>
      <c r="F59" s="1"/>
    </row>
    <row r="60" spans="1:6" s="69" customFormat="1" x14ac:dyDescent="0.25">
      <c r="A60" s="93">
        <v>43600</v>
      </c>
      <c r="B60" s="90">
        <v>423.9</v>
      </c>
      <c r="C60" s="91" t="s">
        <v>182</v>
      </c>
      <c r="D60" s="91" t="s">
        <v>99</v>
      </c>
      <c r="E60" s="92" t="s">
        <v>100</v>
      </c>
      <c r="F60" s="1"/>
    </row>
    <row r="61" spans="1:6" s="69" customFormat="1" x14ac:dyDescent="0.25">
      <c r="A61" s="93">
        <v>43636</v>
      </c>
      <c r="B61" s="90">
        <v>241.15</v>
      </c>
      <c r="C61" s="91" t="s">
        <v>183</v>
      </c>
      <c r="D61" s="91" t="s">
        <v>99</v>
      </c>
      <c r="E61" s="92" t="s">
        <v>135</v>
      </c>
      <c r="F61" s="1"/>
    </row>
    <row r="62" spans="1:6" s="69" customFormat="1" x14ac:dyDescent="0.25">
      <c r="A62" s="93">
        <v>43636</v>
      </c>
      <c r="B62" s="90">
        <v>168.95</v>
      </c>
      <c r="C62" s="91" t="s">
        <v>183</v>
      </c>
      <c r="D62" s="91" t="s">
        <v>136</v>
      </c>
      <c r="E62" s="92" t="s">
        <v>137</v>
      </c>
      <c r="F62" s="1"/>
    </row>
    <row r="63" spans="1:6" s="69" customFormat="1" x14ac:dyDescent="0.25">
      <c r="A63" s="93">
        <v>43636</v>
      </c>
      <c r="B63" s="90">
        <v>3.5</v>
      </c>
      <c r="C63" s="91" t="s">
        <v>183</v>
      </c>
      <c r="D63" s="91" t="s">
        <v>173</v>
      </c>
      <c r="E63" s="92" t="s">
        <v>135</v>
      </c>
      <c r="F63" s="1"/>
    </row>
    <row r="64" spans="1:6" s="69" customFormat="1" x14ac:dyDescent="0.25">
      <c r="A64" s="93">
        <v>43637</v>
      </c>
      <c r="B64" s="90">
        <v>66.89</v>
      </c>
      <c r="C64" s="91" t="s">
        <v>183</v>
      </c>
      <c r="D64" s="91" t="s">
        <v>174</v>
      </c>
      <c r="E64" s="92" t="s">
        <v>106</v>
      </c>
      <c r="F64" s="1"/>
    </row>
    <row r="65" spans="1:6" s="69" customFormat="1" hidden="1" x14ac:dyDescent="0.25">
      <c r="A65" s="93"/>
      <c r="B65" s="90"/>
      <c r="C65" s="91"/>
      <c r="D65" s="91"/>
      <c r="E65" s="92"/>
      <c r="F65" s="1"/>
    </row>
    <row r="66" spans="1:6" ht="19.5" customHeight="1" x14ac:dyDescent="0.25">
      <c r="A66" s="105" t="s">
        <v>83</v>
      </c>
      <c r="B66" s="106">
        <f>SUM(B37:B65)</f>
        <v>6040.23</v>
      </c>
      <c r="C66" s="107"/>
      <c r="D66" s="144"/>
      <c r="E66" s="144"/>
      <c r="F66" s="47"/>
    </row>
    <row r="67" spans="1:6" ht="10.5" customHeight="1" x14ac:dyDescent="0.25">
      <c r="A67" s="29"/>
      <c r="B67" s="24"/>
      <c r="C67" s="29"/>
      <c r="D67" s="29"/>
      <c r="E67" s="29"/>
      <c r="F67" s="29"/>
    </row>
    <row r="68" spans="1:6" ht="24.75" customHeight="1" x14ac:dyDescent="0.25">
      <c r="A68" s="145" t="s">
        <v>20</v>
      </c>
      <c r="B68" s="145"/>
      <c r="C68" s="145"/>
      <c r="D68" s="145"/>
      <c r="E68" s="145"/>
      <c r="F68" s="47"/>
    </row>
    <row r="69" spans="1:6" ht="27" customHeight="1" x14ac:dyDescent="0.25">
      <c r="A69" s="37" t="s">
        <v>25</v>
      </c>
      <c r="B69" s="37" t="s">
        <v>8</v>
      </c>
      <c r="C69" s="37" t="s">
        <v>80</v>
      </c>
      <c r="D69" s="37" t="s">
        <v>42</v>
      </c>
      <c r="E69" s="37" t="s">
        <v>33</v>
      </c>
      <c r="F69" s="50"/>
    </row>
    <row r="70" spans="1:6" s="69" customFormat="1" hidden="1" x14ac:dyDescent="0.25">
      <c r="A70" s="93"/>
      <c r="B70" s="90"/>
      <c r="C70" s="91"/>
      <c r="D70" s="91"/>
      <c r="E70" s="92"/>
      <c r="F70" s="1"/>
    </row>
    <row r="71" spans="1:6" s="69" customFormat="1" x14ac:dyDescent="0.25">
      <c r="A71" s="93">
        <v>43313</v>
      </c>
      <c r="B71" s="90">
        <v>19.2</v>
      </c>
      <c r="C71" s="91" t="s">
        <v>112</v>
      </c>
      <c r="D71" s="91" t="s">
        <v>111</v>
      </c>
      <c r="E71" s="92" t="s">
        <v>106</v>
      </c>
      <c r="F71" s="1"/>
    </row>
    <row r="72" spans="1:6" s="69" customFormat="1" x14ac:dyDescent="0.25">
      <c r="A72" s="93"/>
      <c r="B72" s="90"/>
      <c r="C72" s="91"/>
      <c r="D72" s="91"/>
      <c r="E72" s="92"/>
      <c r="F72" s="1"/>
    </row>
    <row r="73" spans="1:6" s="69" customFormat="1" hidden="1" x14ac:dyDescent="0.25">
      <c r="A73" s="93"/>
      <c r="B73" s="90"/>
      <c r="C73" s="91"/>
      <c r="D73" s="91"/>
      <c r="E73" s="92"/>
      <c r="F73" s="1"/>
    </row>
    <row r="74" spans="1:6" ht="19.5" customHeight="1" x14ac:dyDescent="0.25">
      <c r="A74" s="105" t="s">
        <v>81</v>
      </c>
      <c r="B74" s="106">
        <f>SUM(B70:B73)</f>
        <v>19.2</v>
      </c>
      <c r="C74" s="107"/>
      <c r="D74" s="144"/>
      <c r="E74" s="144"/>
      <c r="F74" s="47"/>
    </row>
    <row r="75" spans="1:6" ht="10.5" customHeight="1" x14ac:dyDescent="0.25">
      <c r="A75" s="29"/>
      <c r="B75" s="77"/>
      <c r="C75" s="24"/>
      <c r="D75" s="29"/>
      <c r="E75" s="29"/>
      <c r="F75" s="29"/>
    </row>
    <row r="76" spans="1:6" ht="34.5" customHeight="1" x14ac:dyDescent="0.25">
      <c r="A76" s="51" t="s">
        <v>0</v>
      </c>
      <c r="B76" s="78">
        <f>B33+B66+B74</f>
        <v>18804.459999999995</v>
      </c>
      <c r="C76" s="52"/>
      <c r="D76" s="52"/>
      <c r="E76" s="52"/>
      <c r="F76" s="28"/>
    </row>
    <row r="77" spans="1:6" x14ac:dyDescent="0.25">
      <c r="A77" s="29"/>
      <c r="B77" s="24"/>
      <c r="C77" s="29"/>
      <c r="D77" s="29"/>
      <c r="E77" s="29"/>
      <c r="F77" s="29"/>
    </row>
    <row r="78" spans="1:6" x14ac:dyDescent="0.25">
      <c r="A78" s="53"/>
      <c r="B78" s="27"/>
      <c r="C78" s="28"/>
      <c r="D78" s="28"/>
      <c r="E78" s="28"/>
      <c r="F78" s="29"/>
    </row>
    <row r="79" spans="1:6" ht="12.6" customHeight="1" x14ac:dyDescent="0.25">
      <c r="A79" s="25"/>
      <c r="B79" s="54"/>
      <c r="C79" s="54"/>
      <c r="D79" s="34"/>
      <c r="E79" s="34"/>
      <c r="F79" s="29"/>
    </row>
    <row r="80" spans="1:6" ht="12.9" customHeight="1" x14ac:dyDescent="0.25">
      <c r="A80" s="33"/>
      <c r="B80" s="29"/>
      <c r="C80" s="34"/>
      <c r="D80" s="29"/>
      <c r="E80" s="34"/>
      <c r="F80" s="29"/>
    </row>
    <row r="81" spans="1:6" x14ac:dyDescent="0.25">
      <c r="A81" s="33"/>
      <c r="B81" s="34"/>
      <c r="C81" s="34"/>
      <c r="D81" s="34"/>
      <c r="E81" s="55"/>
      <c r="F81" s="47"/>
    </row>
    <row r="82" spans="1:6" x14ac:dyDescent="0.25">
      <c r="A82" s="25"/>
      <c r="B82" s="27"/>
      <c r="C82" s="28"/>
      <c r="D82" s="28"/>
      <c r="E82" s="28"/>
      <c r="F82" s="29"/>
    </row>
    <row r="83" spans="1:6" ht="12.9" customHeight="1" x14ac:dyDescent="0.25">
      <c r="A83" s="33"/>
      <c r="B83" s="29"/>
      <c r="C83" s="34"/>
      <c r="D83" s="29"/>
      <c r="E83" s="34"/>
      <c r="F83" s="29"/>
    </row>
    <row r="84" spans="1:6" x14ac:dyDescent="0.25">
      <c r="A84" s="33"/>
      <c r="B84" s="34"/>
      <c r="C84" s="34"/>
      <c r="D84" s="34"/>
      <c r="E84" s="55"/>
      <c r="F84" s="47"/>
    </row>
    <row r="85" spans="1:6" x14ac:dyDescent="0.25">
      <c r="A85" s="38"/>
      <c r="B85" s="38"/>
      <c r="C85" s="38"/>
      <c r="D85" s="38"/>
      <c r="E85" s="55"/>
      <c r="F85" s="47"/>
    </row>
    <row r="86" spans="1:6" x14ac:dyDescent="0.25">
      <c r="A86" s="42"/>
      <c r="B86" s="29"/>
      <c r="C86" s="29"/>
      <c r="D86" s="29"/>
      <c r="E86" s="47"/>
      <c r="F86" s="47"/>
    </row>
    <row r="87" spans="1:6" hidden="1" x14ac:dyDescent="0.25">
      <c r="A87" s="42"/>
      <c r="B87" s="29"/>
      <c r="C87" s="29"/>
      <c r="D87" s="29"/>
      <c r="E87" s="47"/>
      <c r="F87" s="47"/>
    </row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t="12.75" hidden="1" customHeight="1" x14ac:dyDescent="0.25"/>
    <row r="93" spans="1:6" hidden="1" x14ac:dyDescent="0.25"/>
    <row r="94" spans="1:6" hidden="1" x14ac:dyDescent="0.25"/>
    <row r="95" spans="1:6" hidden="1" x14ac:dyDescent="0.25">
      <c r="A95" s="56"/>
      <c r="B95" s="47"/>
      <c r="C95" s="47"/>
      <c r="D95" s="47"/>
      <c r="E95" s="47"/>
      <c r="F95" s="47"/>
    </row>
    <row r="96" spans="1:6" hidden="1" x14ac:dyDescent="0.25">
      <c r="A96" s="56"/>
      <c r="B96" s="47"/>
      <c r="C96" s="47"/>
      <c r="D96" s="47"/>
      <c r="E96" s="47"/>
      <c r="F96" s="47"/>
    </row>
    <row r="97" spans="1:6" hidden="1" x14ac:dyDescent="0.25">
      <c r="A97" s="56"/>
      <c r="B97" s="47"/>
      <c r="C97" s="47"/>
      <c r="D97" s="47"/>
      <c r="E97" s="47"/>
      <c r="F97" s="47"/>
    </row>
    <row r="98" spans="1:6" hidden="1" x14ac:dyDescent="0.25">
      <c r="A98" s="56"/>
      <c r="B98" s="47"/>
      <c r="C98" s="47"/>
      <c r="D98" s="47"/>
      <c r="E98" s="47"/>
      <c r="F98" s="47"/>
    </row>
    <row r="99" spans="1:6" hidden="1" x14ac:dyDescent="0.25">
      <c r="A99" s="56"/>
      <c r="B99" s="47"/>
      <c r="C99" s="47"/>
      <c r="D99" s="47"/>
      <c r="E99" s="47"/>
      <c r="F99" s="47"/>
    </row>
    <row r="100" spans="1:6" hidden="1" x14ac:dyDescent="0.25"/>
    <row r="101" spans="1:6" hidden="1" x14ac:dyDescent="0.25"/>
    <row r="102" spans="1:6" hidden="1" x14ac:dyDescent="0.25"/>
    <row r="103" spans="1:6" hidden="1" x14ac:dyDescent="0.25"/>
    <row r="104" spans="1:6" hidden="1" x14ac:dyDescent="0.25"/>
    <row r="105" spans="1:6" hidden="1" x14ac:dyDescent="0.25"/>
    <row r="106" spans="1:6" hidden="1" x14ac:dyDescent="0.25"/>
    <row r="107" spans="1:6" x14ac:dyDescent="0.25"/>
    <row r="108" spans="1:6" x14ac:dyDescent="0.25"/>
    <row r="109" spans="1:6" x14ac:dyDescent="0.25"/>
    <row r="110" spans="1:6" x14ac:dyDescent="0.25"/>
    <row r="111" spans="1:6" x14ac:dyDescent="0.25"/>
    <row r="112" spans="1:6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</sheetData>
  <sheetProtection formatCells="0" formatRows="0" insertColumns="0" insertRows="0" deleteRows="0"/>
  <mergeCells count="13">
    <mergeCell ref="B7:E7"/>
    <mergeCell ref="B5:E5"/>
    <mergeCell ref="D74:E74"/>
    <mergeCell ref="A1:E1"/>
    <mergeCell ref="A35:E35"/>
    <mergeCell ref="A68:E68"/>
    <mergeCell ref="B2:E2"/>
    <mergeCell ref="B3:E3"/>
    <mergeCell ref="B4:E4"/>
    <mergeCell ref="B6:E6"/>
    <mergeCell ref="D33:E33"/>
    <mergeCell ref="D66:E66"/>
    <mergeCell ref="A8:E8"/>
  </mergeCells>
  <dataValidations xWindow="280" yWindow="753" count="2">
    <dataValidation type="date" errorStyle="warning" allowBlank="1" showInputMessage="1" showErrorMessage="1" error="This date may be outside the timeframe indicated (eg 2018/19 year)" prompt="Any non-standard date format or date outside the disclosure period (typically 1 July 2018 - 30 June 2019) will raise an alert. Check entry and select 'Yes' to accept/continue." sqref="A10:A32 A37:A65 A70:A73" xr:uid="{00000000-0002-0000-0200-000000000000}">
      <formula1>$B$4</formula1>
      <formula2>$B$5</formula2>
    </dataValidation>
    <dataValidation allowBlank="1" showInputMessage="1" showErrorMessage="1" prompt="Insert additional rows as needed:_x000a_- 'right click' on a row number (left of screen)_x000a_- select 'Insert' (this will insert a row above it)" sqref="A69 A36 A9" xr:uid="{00000000-0002-0000-0200-000001000000}"/>
  </dataValidation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 alignWithMargins="0">
    <oddFooter>&amp;LCE Expense Disclosure Workbook 2018&amp;RWorksheet - Travel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xWindow="280" yWindow="753" count="3">
        <x14:dataValidation type="list" allowBlank="1" showInputMessage="1" showErrorMessage="1" error="Use the drop down list (at the right of the cell)" prompt="Do dollar figures on this sheet include or exclude GST?  (be consistent - all inclusive or exclusive)_x000a__x000a_[use drop down list at right of cell]_x000a__x000a_If possible, please include/exclude GST consistently across all sheets" xr:uid="{00000000-0002-0000-0200-000002000000}">
          <x14:formula1>
            <xm:f>'Summary and sign-off'!$A$26:$A$27</xm:f>
          </x14:formula1>
          <xm:sqref>B6:E6</xm:sqref>
        </x14:dataValidation>
        <x14:dataValidation type="list" allowBlank="1" showInputMessage="1" showErrorMessage="1" error="Use the drop down list (at the right of the cell)" prompt="Totals should accurately sum the content of tables but this may be affected by input method - e.g. hidden or inappropriate data._x000a__x000a_It is each agency's responsibility to confirm the accuracy of data and totals._x000a__x000a_[use drop down list to confirm this check]" xr:uid="{00000000-0002-0000-0200-000003000000}">
          <x14:formula1>
            <xm:f>'Summary and sign-off'!$A$28:$A$29</xm:f>
          </x14:formula1>
          <xm:sqref>B7:E7</xm:sqref>
        </x14:dataValidation>
        <x14:dataValidation type="decimal" operator="greaterThan" allowBlank="1" showInputMessage="1" showErrorMessage="1" error="This cell must contain a dollar figure" xr:uid="{00000000-0002-0000-0200-000004000000}">
          <x14:formula1>
            <xm:f>'Summary and sign-off'!$A$45</xm:f>
          </x14:formula1>
          <xm:sqref>B29:B32 B70:B73 B37:B65 B10:B27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  <pageSetUpPr fitToPage="1"/>
  </sheetPr>
  <dimension ref="A1:J54"/>
  <sheetViews>
    <sheetView zoomScaleNormal="100" workbookViewId="0">
      <selection activeCell="B7" sqref="B7:E7"/>
    </sheetView>
  </sheetViews>
  <sheetFormatPr defaultColWidth="0" defaultRowHeight="13.2" zeroHeight="1" x14ac:dyDescent="0.25"/>
  <cols>
    <col min="1" max="1" width="35.6640625" style="17" customWidth="1"/>
    <col min="2" max="2" width="14.33203125" style="17" customWidth="1"/>
    <col min="3" max="3" width="71.44140625" style="17" customWidth="1"/>
    <col min="4" max="4" width="50" style="17" customWidth="1"/>
    <col min="5" max="5" width="21.44140625" style="17" customWidth="1"/>
    <col min="6" max="6" width="39.33203125" style="17" customWidth="1"/>
    <col min="7" max="10" width="9.109375" style="17" hidden="1" customWidth="1"/>
    <col min="11" max="13" width="0" style="17" hidden="1" customWidth="1"/>
    <col min="14" max="16384" width="0" style="17" hidden="1"/>
  </cols>
  <sheetData>
    <row r="1" spans="1:6" ht="26.25" customHeight="1" x14ac:dyDescent="0.25">
      <c r="A1" s="140" t="s">
        <v>3</v>
      </c>
      <c r="B1" s="140"/>
      <c r="C1" s="140"/>
      <c r="D1" s="140"/>
      <c r="E1" s="140"/>
      <c r="F1" s="40"/>
    </row>
    <row r="2" spans="1:6" ht="21" customHeight="1" x14ac:dyDescent="0.25">
      <c r="A2" s="4" t="s">
        <v>1</v>
      </c>
      <c r="B2" s="143" t="str">
        <f>'Summary and sign-off'!B2:F2</f>
        <v>Real Estate Authority</v>
      </c>
      <c r="C2" s="143"/>
      <c r="D2" s="143"/>
      <c r="E2" s="143"/>
      <c r="F2" s="40"/>
    </row>
    <row r="3" spans="1:6" ht="21" customHeight="1" x14ac:dyDescent="0.25">
      <c r="A3" s="4" t="s">
        <v>2</v>
      </c>
      <c r="B3" s="143" t="str">
        <f>'Summary and sign-off'!B3:F3</f>
        <v>Kevin Lampen-Smith</v>
      </c>
      <c r="C3" s="143"/>
      <c r="D3" s="143"/>
      <c r="E3" s="143"/>
      <c r="F3" s="40"/>
    </row>
    <row r="4" spans="1:6" ht="21" customHeight="1" x14ac:dyDescent="0.25">
      <c r="A4" s="4" t="s">
        <v>34</v>
      </c>
      <c r="B4" s="143">
        <f>'Summary and sign-off'!B4:F4</f>
        <v>43282</v>
      </c>
      <c r="C4" s="143"/>
      <c r="D4" s="143"/>
      <c r="E4" s="143"/>
      <c r="F4" s="40"/>
    </row>
    <row r="5" spans="1:6" ht="21" customHeight="1" x14ac:dyDescent="0.25">
      <c r="A5" s="4" t="s">
        <v>35</v>
      </c>
      <c r="B5" s="143">
        <f>'Summary and sign-off'!B5:F5</f>
        <v>43646</v>
      </c>
      <c r="C5" s="143"/>
      <c r="D5" s="143"/>
      <c r="E5" s="143"/>
      <c r="F5" s="40"/>
    </row>
    <row r="6" spans="1:6" ht="21" customHeight="1" x14ac:dyDescent="0.25">
      <c r="A6" s="4" t="s">
        <v>6</v>
      </c>
      <c r="B6" s="138" t="s">
        <v>28</v>
      </c>
      <c r="C6" s="138"/>
      <c r="D6" s="138"/>
      <c r="E6" s="138"/>
      <c r="F6" s="40"/>
    </row>
    <row r="7" spans="1:6" ht="21" customHeight="1" x14ac:dyDescent="0.25">
      <c r="A7" s="4" t="s">
        <v>54</v>
      </c>
      <c r="B7" s="138" t="s">
        <v>65</v>
      </c>
      <c r="C7" s="138"/>
      <c r="D7" s="138"/>
      <c r="E7" s="138"/>
      <c r="F7" s="40"/>
    </row>
    <row r="8" spans="1:6" ht="27" customHeight="1" x14ac:dyDescent="0.25">
      <c r="A8" s="37" t="s">
        <v>85</v>
      </c>
      <c r="B8" s="37" t="s">
        <v>8</v>
      </c>
      <c r="C8" s="37" t="s">
        <v>43</v>
      </c>
      <c r="D8" s="37" t="s">
        <v>41</v>
      </c>
      <c r="E8" s="37" t="s">
        <v>33</v>
      </c>
      <c r="F8" s="25"/>
    </row>
    <row r="9" spans="1:6" s="69" customFormat="1" hidden="1" x14ac:dyDescent="0.25">
      <c r="A9" s="89"/>
      <c r="B9" s="90"/>
      <c r="C9" s="94"/>
      <c r="D9" s="94"/>
      <c r="E9" s="95"/>
      <c r="F9" s="2"/>
    </row>
    <row r="10" spans="1:6" s="69" customFormat="1" x14ac:dyDescent="0.25">
      <c r="A10" s="93">
        <v>43285</v>
      </c>
      <c r="B10" s="90">
        <v>10</v>
      </c>
      <c r="C10" s="94" t="s">
        <v>190</v>
      </c>
      <c r="D10" s="94" t="s">
        <v>110</v>
      </c>
      <c r="E10" s="95" t="s">
        <v>106</v>
      </c>
      <c r="F10" s="2"/>
    </row>
    <row r="11" spans="1:6" s="69" customFormat="1" x14ac:dyDescent="0.25">
      <c r="A11" s="93">
        <v>43416</v>
      </c>
      <c r="B11" s="90">
        <v>14.7</v>
      </c>
      <c r="C11" s="94" t="s">
        <v>184</v>
      </c>
      <c r="D11" s="94" t="s">
        <v>116</v>
      </c>
      <c r="E11" s="95" t="s">
        <v>106</v>
      </c>
      <c r="F11" s="2"/>
    </row>
    <row r="12" spans="1:6" s="69" customFormat="1" x14ac:dyDescent="0.25">
      <c r="A12" s="93">
        <v>43521</v>
      </c>
      <c r="B12" s="90">
        <v>7.6</v>
      </c>
      <c r="C12" s="94" t="s">
        <v>128</v>
      </c>
      <c r="D12" s="94" t="s">
        <v>110</v>
      </c>
      <c r="E12" s="95" t="s">
        <v>106</v>
      </c>
      <c r="F12" s="2"/>
    </row>
    <row r="13" spans="1:6" s="69" customFormat="1" x14ac:dyDescent="0.25">
      <c r="A13" s="93">
        <v>43563</v>
      </c>
      <c r="B13" s="90">
        <v>53.5</v>
      </c>
      <c r="C13" s="94" t="s">
        <v>191</v>
      </c>
      <c r="D13" s="94" t="s">
        <v>129</v>
      </c>
      <c r="E13" s="95" t="s">
        <v>106</v>
      </c>
      <c r="F13" s="2"/>
    </row>
    <row r="14" spans="1:6" s="69" customFormat="1" x14ac:dyDescent="0.25">
      <c r="A14" s="93">
        <v>43602</v>
      </c>
      <c r="B14" s="90">
        <v>7.9</v>
      </c>
      <c r="C14" s="94" t="s">
        <v>185</v>
      </c>
      <c r="D14" s="94" t="s">
        <v>110</v>
      </c>
      <c r="E14" s="95" t="s">
        <v>106</v>
      </c>
      <c r="F14" s="2"/>
    </row>
    <row r="15" spans="1:6" s="69" customFormat="1" x14ac:dyDescent="0.25">
      <c r="A15" s="93">
        <v>43616</v>
      </c>
      <c r="B15" s="90">
        <v>9</v>
      </c>
      <c r="C15" s="94" t="s">
        <v>192</v>
      </c>
      <c r="D15" s="94" t="s">
        <v>110</v>
      </c>
      <c r="E15" s="95" t="s">
        <v>106</v>
      </c>
      <c r="F15" s="2"/>
    </row>
    <row r="16" spans="1:6" s="69" customFormat="1" x14ac:dyDescent="0.25">
      <c r="A16" s="93">
        <v>43629</v>
      </c>
      <c r="B16" s="90">
        <v>13.7</v>
      </c>
      <c r="C16" s="94" t="s">
        <v>186</v>
      </c>
      <c r="D16" s="94" t="s">
        <v>110</v>
      </c>
      <c r="E16" s="95" t="s">
        <v>106</v>
      </c>
      <c r="F16" s="2"/>
    </row>
    <row r="17" spans="1:6" s="69" customFormat="1" x14ac:dyDescent="0.25">
      <c r="A17" s="93"/>
      <c r="B17" s="90"/>
      <c r="C17" s="94"/>
      <c r="D17" s="94"/>
      <c r="E17" s="95"/>
      <c r="F17" s="2"/>
    </row>
    <row r="18" spans="1:6" s="69" customFormat="1" x14ac:dyDescent="0.25">
      <c r="A18" s="89"/>
      <c r="B18" s="90"/>
      <c r="C18" s="94"/>
      <c r="D18" s="94"/>
      <c r="E18" s="95"/>
      <c r="F18" s="2"/>
    </row>
    <row r="19" spans="1:6" s="69" customFormat="1" x14ac:dyDescent="0.25">
      <c r="A19" s="89"/>
      <c r="B19" s="90"/>
      <c r="C19" s="94"/>
      <c r="D19" s="94"/>
      <c r="E19" s="95"/>
      <c r="F19" s="2"/>
    </row>
    <row r="20" spans="1:6" s="69" customFormat="1" ht="11.25" hidden="1" customHeight="1" x14ac:dyDescent="0.25">
      <c r="A20" s="89"/>
      <c r="B20" s="90"/>
      <c r="C20" s="94"/>
      <c r="D20" s="94"/>
      <c r="E20" s="95"/>
      <c r="F20" s="2"/>
    </row>
    <row r="21" spans="1:6" ht="34.5" customHeight="1" x14ac:dyDescent="0.25">
      <c r="A21" s="70" t="s">
        <v>68</v>
      </c>
      <c r="B21" s="82">
        <f>SUM(B9:B20)</f>
        <v>116.4</v>
      </c>
      <c r="C21" s="100"/>
      <c r="D21" s="144"/>
      <c r="E21" s="144"/>
      <c r="F21" s="2"/>
    </row>
    <row r="22" spans="1:6" x14ac:dyDescent="0.25">
      <c r="A22" s="23"/>
      <c r="B22" s="22"/>
      <c r="C22" s="22"/>
      <c r="D22" s="22"/>
      <c r="E22" s="22"/>
      <c r="F22" s="40"/>
    </row>
    <row r="23" spans="1:6" x14ac:dyDescent="0.25">
      <c r="A23" s="23"/>
      <c r="B23" s="24"/>
      <c r="C23" s="29"/>
      <c r="D23" s="22"/>
      <c r="E23" s="22"/>
      <c r="F23" s="40"/>
    </row>
    <row r="24" spans="1:6" ht="12.75" customHeight="1" x14ac:dyDescent="0.25">
      <c r="A24" s="25"/>
      <c r="B24" s="25"/>
      <c r="C24" s="25"/>
      <c r="D24" s="25"/>
      <c r="E24" s="25"/>
      <c r="F24" s="40"/>
    </row>
    <row r="25" spans="1:6" x14ac:dyDescent="0.25">
      <c r="A25" s="25"/>
      <c r="B25" s="33"/>
      <c r="C25" s="44"/>
      <c r="D25" s="45"/>
      <c r="E25" s="45"/>
      <c r="F25" s="40"/>
    </row>
    <row r="26" spans="1:6" x14ac:dyDescent="0.25">
      <c r="A26" s="25"/>
      <c r="B26" s="27"/>
      <c r="C26" s="28"/>
      <c r="D26" s="28"/>
      <c r="E26" s="28"/>
      <c r="F26" s="29"/>
    </row>
    <row r="27" spans="1:6" x14ac:dyDescent="0.25">
      <c r="A27" s="33"/>
      <c r="B27" s="33"/>
      <c r="C27" s="44"/>
      <c r="D27" s="44"/>
      <c r="E27" s="44"/>
      <c r="F27" s="40"/>
    </row>
    <row r="28" spans="1:6" ht="12.75" customHeight="1" x14ac:dyDescent="0.25">
      <c r="A28" s="33"/>
      <c r="B28" s="33"/>
      <c r="C28" s="46"/>
      <c r="D28" s="46"/>
      <c r="E28" s="35"/>
      <c r="F28" s="40"/>
    </row>
    <row r="29" spans="1:6" x14ac:dyDescent="0.25">
      <c r="A29" s="22"/>
      <c r="B29" s="22"/>
      <c r="C29" s="22"/>
      <c r="D29" s="22"/>
      <c r="E29" s="22"/>
      <c r="F29" s="40"/>
    </row>
    <row r="30" spans="1:6" hidden="1" x14ac:dyDescent="0.25"/>
    <row r="31" spans="1:6" hidden="1" x14ac:dyDescent="0.25"/>
    <row r="32" spans="1:6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</sheetData>
  <sheetProtection formatCells="0" insertRows="0" deleteRows="0"/>
  <mergeCells count="8">
    <mergeCell ref="D21:E21"/>
    <mergeCell ref="B6:E6"/>
    <mergeCell ref="B5:E5"/>
    <mergeCell ref="A1:E1"/>
    <mergeCell ref="B2:E2"/>
    <mergeCell ref="B3:E3"/>
    <mergeCell ref="B4:E4"/>
    <mergeCell ref="B7:E7"/>
  </mergeCells>
  <dataValidations count="2">
    <dataValidation allowBlank="1" showInputMessage="1" showErrorMessage="1" prompt="Insert additional rows as needed:_x000a_- 'right click' on a row number (left of screen)_x000a_- select 'Insert' (this will insert a row above it)" sqref="A8" xr:uid="{00000000-0002-0000-0300-000001000000}"/>
    <dataValidation type="date" errorStyle="warning" allowBlank="1" showInputMessage="1" showErrorMessage="1" error="This date may be outside the timeframe indicated (eg 2018/19 year)" prompt="Any non-standard date format or date outside the disclosure period (typically 1 July 2018 - 30 June 2019) will raise an alert. Check entry and select 'Yes' to accept/continue." sqref="A9:A20" xr:uid="{00000000-0002-0000-0300-000000000000}">
      <formula1>$B$4</formula1>
      <formula2>$B$5</formula2>
    </dataValidation>
  </dataValidations>
  <printOptions gridLines="1"/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 alignWithMargins="0">
    <oddFooter>&amp;LCE Expense Disclosure Workbook 2018&amp;RWorksheet - Hospitality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="Use the drop down list (at the right of the cell)" prompt="Do dollar figures on this sheet include or exclude GST?  (be consistent - all inclusive or exclusive)_x000a__x000a_[use drop down list at right of cell]_x000a__x000a_If possible, please include/exclude GST consistently across all sheets" xr:uid="{00000000-0002-0000-0300-000002000000}">
          <x14:formula1>
            <xm:f>'Summary and sign-off'!$A$26:$A$27</xm:f>
          </x14:formula1>
          <xm:sqref>B6:E6</xm:sqref>
        </x14:dataValidation>
        <x14:dataValidation type="list" allowBlank="1" showInputMessage="1" showErrorMessage="1" error="Use the drop down list (at the right of the cell)" prompt="Totals should accurately sum the content of tables but this may be affected by input method - e.g. hidden or inappropriate data._x000a__x000a_It is each agency's responsibility to confirm the accuracy of data and totals._x000a__x000a_[use drop down list to confirm this check]" xr:uid="{00000000-0002-0000-0300-000003000000}">
          <x14:formula1>
            <xm:f>'Summary and sign-off'!$A$28:$A$29</xm:f>
          </x14:formula1>
          <xm:sqref>B7:E7</xm:sqref>
        </x14:dataValidation>
        <x14:dataValidation type="decimal" operator="greaterThan" allowBlank="1" showInputMessage="1" showErrorMessage="1" error="This cell must contain a dollar figure" xr:uid="{00000000-0002-0000-0300-000004000000}">
          <x14:formula1>
            <xm:f>'Summary and sign-off'!$A$45</xm:f>
          </x14:formula1>
          <xm:sqref>B9:B20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7558519241921"/>
    <pageSetUpPr fitToPage="1"/>
  </sheetPr>
  <dimension ref="A1:M51"/>
  <sheetViews>
    <sheetView zoomScaleNormal="100" workbookViewId="0">
      <selection activeCell="C22" sqref="C22"/>
    </sheetView>
  </sheetViews>
  <sheetFormatPr defaultColWidth="0" defaultRowHeight="13.2" zeroHeight="1" x14ac:dyDescent="0.25"/>
  <cols>
    <col min="1" max="1" width="35.6640625" style="17" customWidth="1"/>
    <col min="2" max="2" width="14.33203125" style="17" customWidth="1"/>
    <col min="3" max="3" width="71.44140625" style="17" customWidth="1"/>
    <col min="4" max="4" width="50" style="17" customWidth="1"/>
    <col min="5" max="5" width="21.44140625" style="17" customWidth="1"/>
    <col min="6" max="6" width="36.88671875" style="17" customWidth="1"/>
    <col min="7" max="10" width="9.109375" style="17" hidden="1" customWidth="1"/>
    <col min="11" max="13" width="0" style="17" hidden="1" customWidth="1"/>
    <col min="14" max="16384" width="9.109375" style="17" hidden="1"/>
  </cols>
  <sheetData>
    <row r="1" spans="1:6" ht="26.25" customHeight="1" x14ac:dyDescent="0.25">
      <c r="A1" s="140" t="s">
        <v>3</v>
      </c>
      <c r="B1" s="140"/>
      <c r="C1" s="140"/>
      <c r="D1" s="140"/>
      <c r="E1" s="140"/>
      <c r="F1" s="26"/>
    </row>
    <row r="2" spans="1:6" ht="21" customHeight="1" x14ac:dyDescent="0.25">
      <c r="A2" s="4" t="s">
        <v>1</v>
      </c>
      <c r="B2" s="143" t="str">
        <f>'Summary and sign-off'!B2:F2</f>
        <v>Real Estate Authority</v>
      </c>
      <c r="C2" s="143"/>
      <c r="D2" s="143"/>
      <c r="E2" s="143"/>
      <c r="F2" s="26"/>
    </row>
    <row r="3" spans="1:6" ht="21" customHeight="1" x14ac:dyDescent="0.25">
      <c r="A3" s="4" t="s">
        <v>2</v>
      </c>
      <c r="B3" s="143" t="str">
        <f>'Summary and sign-off'!B3:F3</f>
        <v>Kevin Lampen-Smith</v>
      </c>
      <c r="C3" s="143"/>
      <c r="D3" s="143"/>
      <c r="E3" s="143"/>
      <c r="F3" s="26"/>
    </row>
    <row r="4" spans="1:6" ht="21" customHeight="1" x14ac:dyDescent="0.25">
      <c r="A4" s="4" t="s">
        <v>34</v>
      </c>
      <c r="B4" s="143">
        <f>'Summary and sign-off'!B4:F4</f>
        <v>43282</v>
      </c>
      <c r="C4" s="143"/>
      <c r="D4" s="143"/>
      <c r="E4" s="143"/>
      <c r="F4" s="26"/>
    </row>
    <row r="5" spans="1:6" ht="21" customHeight="1" x14ac:dyDescent="0.25">
      <c r="A5" s="4" t="s">
        <v>35</v>
      </c>
      <c r="B5" s="143">
        <f>'Summary and sign-off'!B5:F5</f>
        <v>43646</v>
      </c>
      <c r="C5" s="143"/>
      <c r="D5" s="143"/>
      <c r="E5" s="143"/>
      <c r="F5" s="26"/>
    </row>
    <row r="6" spans="1:6" ht="21" customHeight="1" x14ac:dyDescent="0.25">
      <c r="A6" s="4" t="s">
        <v>6</v>
      </c>
      <c r="B6" s="138" t="s">
        <v>28</v>
      </c>
      <c r="C6" s="138"/>
      <c r="D6" s="138"/>
      <c r="E6" s="138"/>
      <c r="F6" s="36"/>
    </row>
    <row r="7" spans="1:6" ht="21" customHeight="1" x14ac:dyDescent="0.25">
      <c r="A7" s="4" t="s">
        <v>54</v>
      </c>
      <c r="B7" s="138" t="s">
        <v>65</v>
      </c>
      <c r="C7" s="138"/>
      <c r="D7" s="138"/>
      <c r="E7" s="138"/>
      <c r="F7" s="36"/>
    </row>
    <row r="8" spans="1:6" ht="27" customHeight="1" x14ac:dyDescent="0.25">
      <c r="A8" s="37" t="s">
        <v>25</v>
      </c>
      <c r="B8" s="37" t="s">
        <v>8</v>
      </c>
      <c r="C8" s="37" t="s">
        <v>26</v>
      </c>
      <c r="D8" s="37" t="s">
        <v>86</v>
      </c>
      <c r="E8" s="37" t="s">
        <v>33</v>
      </c>
      <c r="F8" s="38"/>
    </row>
    <row r="9" spans="1:6" s="69" customFormat="1" hidden="1" x14ac:dyDescent="0.25">
      <c r="A9" s="89"/>
      <c r="B9" s="90"/>
      <c r="C9" s="94"/>
      <c r="D9" s="94"/>
      <c r="E9" s="95"/>
      <c r="F9" s="3"/>
    </row>
    <row r="10" spans="1:6" s="69" customFormat="1" x14ac:dyDescent="0.25">
      <c r="A10" s="93">
        <v>43286</v>
      </c>
      <c r="B10" s="90">
        <v>65</v>
      </c>
      <c r="C10" s="94" t="s">
        <v>107</v>
      </c>
      <c r="D10" s="94" t="s">
        <v>108</v>
      </c>
      <c r="E10" s="95" t="s">
        <v>109</v>
      </c>
      <c r="F10" s="3"/>
    </row>
    <row r="11" spans="1:6" s="69" customFormat="1" x14ac:dyDescent="0.25">
      <c r="A11" s="93">
        <v>43525</v>
      </c>
      <c r="B11" s="90">
        <v>629</v>
      </c>
      <c r="C11" s="94" t="s">
        <v>147</v>
      </c>
      <c r="D11" s="94" t="s">
        <v>139</v>
      </c>
      <c r="E11" s="95" t="s">
        <v>140</v>
      </c>
      <c r="F11" s="3"/>
    </row>
    <row r="12" spans="1:6" s="69" customFormat="1" x14ac:dyDescent="0.25">
      <c r="A12" s="93"/>
      <c r="B12" s="90">
        <v>5989.96</v>
      </c>
      <c r="C12" s="94" t="s">
        <v>141</v>
      </c>
      <c r="D12" s="94" t="s">
        <v>165</v>
      </c>
      <c r="E12" s="95" t="s">
        <v>106</v>
      </c>
      <c r="F12" s="3"/>
    </row>
    <row r="13" spans="1:6" s="69" customFormat="1" x14ac:dyDescent="0.25">
      <c r="A13" s="93"/>
      <c r="B13" s="90">
        <v>420</v>
      </c>
      <c r="C13" s="94" t="s">
        <v>167</v>
      </c>
      <c r="D13" s="94" t="s">
        <v>142</v>
      </c>
      <c r="E13" s="95" t="s">
        <v>143</v>
      </c>
      <c r="F13" s="3"/>
    </row>
    <row r="14" spans="1:6" s="69" customFormat="1" x14ac:dyDescent="0.25">
      <c r="A14" s="93"/>
      <c r="B14" s="90">
        <v>2730.85</v>
      </c>
      <c r="C14" s="94" t="s">
        <v>144</v>
      </c>
      <c r="D14" s="94" t="s">
        <v>164</v>
      </c>
      <c r="E14" s="95" t="s">
        <v>140</v>
      </c>
      <c r="F14" s="3"/>
    </row>
    <row r="15" spans="1:6" s="69" customFormat="1" x14ac:dyDescent="0.25">
      <c r="A15" s="93"/>
      <c r="B15" s="90">
        <v>773</v>
      </c>
      <c r="C15" s="94" t="s">
        <v>145</v>
      </c>
      <c r="D15" s="94" t="s">
        <v>166</v>
      </c>
      <c r="E15" s="95" t="s">
        <v>106</v>
      </c>
      <c r="F15" s="3"/>
    </row>
    <row r="16" spans="1:6" s="69" customFormat="1" ht="26.4" x14ac:dyDescent="0.25">
      <c r="A16" s="93">
        <v>43433</v>
      </c>
      <c r="B16" s="90">
        <v>609.73</v>
      </c>
      <c r="C16" s="94" t="s">
        <v>146</v>
      </c>
      <c r="D16" s="94" t="s">
        <v>187</v>
      </c>
      <c r="E16" s="95" t="s">
        <v>106</v>
      </c>
      <c r="F16" s="3"/>
    </row>
    <row r="17" spans="1:6" s="69" customFormat="1" x14ac:dyDescent="0.25">
      <c r="A17" s="93">
        <v>43608</v>
      </c>
      <c r="B17" s="90">
        <v>108.6</v>
      </c>
      <c r="C17" s="94" t="s">
        <v>154</v>
      </c>
      <c r="D17" s="94" t="s">
        <v>155</v>
      </c>
      <c r="E17" s="95" t="s">
        <v>156</v>
      </c>
      <c r="F17" s="3"/>
    </row>
    <row r="18" spans="1:6" s="69" customFormat="1" x14ac:dyDescent="0.25">
      <c r="A18" s="89"/>
      <c r="B18" s="90"/>
      <c r="C18" s="94"/>
      <c r="D18" s="94"/>
      <c r="E18" s="95"/>
      <c r="F18" s="3"/>
    </row>
    <row r="19" spans="1:6" s="69" customFormat="1" x14ac:dyDescent="0.25">
      <c r="A19" s="89"/>
      <c r="B19" s="90"/>
      <c r="C19" s="94"/>
      <c r="D19" s="94"/>
      <c r="E19" s="95"/>
      <c r="F19" s="3"/>
    </row>
    <row r="20" spans="1:6" s="69" customFormat="1" hidden="1" x14ac:dyDescent="0.25">
      <c r="A20" s="89"/>
      <c r="B20" s="90"/>
      <c r="C20" s="94"/>
      <c r="D20" s="94"/>
      <c r="E20" s="95"/>
      <c r="F20" s="3"/>
    </row>
    <row r="21" spans="1:6" ht="34.5" customHeight="1" x14ac:dyDescent="0.25">
      <c r="A21" s="70" t="s">
        <v>70</v>
      </c>
      <c r="B21" s="82">
        <f>SUM(B9:B20)</f>
        <v>11326.14</v>
      </c>
      <c r="C21" s="100"/>
      <c r="D21" s="144"/>
      <c r="E21" s="144"/>
      <c r="F21" s="39"/>
    </row>
    <row r="22" spans="1:6" ht="14.1" customHeight="1" x14ac:dyDescent="0.25">
      <c r="A22" s="40"/>
      <c r="B22" s="29"/>
      <c r="C22" s="22"/>
      <c r="D22" s="22"/>
      <c r="E22" s="22"/>
      <c r="F22" s="26"/>
    </row>
    <row r="23" spans="1:6" x14ac:dyDescent="0.25">
      <c r="A23" s="23"/>
      <c r="B23" s="22"/>
      <c r="C23" s="22"/>
      <c r="D23" s="22"/>
      <c r="E23" s="22"/>
      <c r="F23" s="26"/>
    </row>
    <row r="24" spans="1:6" ht="12.6" customHeight="1" x14ac:dyDescent="0.25">
      <c r="A24" s="25"/>
      <c r="B24" s="22"/>
      <c r="C24" s="22"/>
      <c r="D24" s="22"/>
      <c r="E24" s="22"/>
      <c r="F24" s="26"/>
    </row>
    <row r="25" spans="1:6" x14ac:dyDescent="0.25">
      <c r="A25" s="25"/>
      <c r="B25" s="27"/>
      <c r="C25" s="28"/>
      <c r="D25" s="28"/>
      <c r="E25" s="28"/>
      <c r="F25" s="29"/>
    </row>
    <row r="26" spans="1:6" x14ac:dyDescent="0.25">
      <c r="A26" s="33"/>
      <c r="B26" s="34"/>
      <c r="C26" s="29"/>
      <c r="D26" s="29"/>
      <c r="E26" s="29"/>
      <c r="F26" s="29"/>
    </row>
    <row r="27" spans="1:6" ht="12.75" customHeight="1" x14ac:dyDescent="0.25">
      <c r="A27" s="33"/>
      <c r="B27" s="41"/>
      <c r="C27" s="35"/>
      <c r="D27" s="35"/>
      <c r="E27" s="35"/>
      <c r="F27" s="35"/>
    </row>
    <row r="28" spans="1:6" x14ac:dyDescent="0.25">
      <c r="A28" s="40"/>
      <c r="B28" s="42"/>
      <c r="C28" s="22"/>
      <c r="D28" s="22"/>
      <c r="E28" s="22"/>
      <c r="F28" s="40"/>
    </row>
    <row r="29" spans="1:6" hidden="1" x14ac:dyDescent="0.25">
      <c r="A29" s="22"/>
      <c r="B29" s="22"/>
      <c r="C29" s="22"/>
      <c r="D29" s="22"/>
      <c r="E29" s="40"/>
    </row>
    <row r="30" spans="1:6" ht="12.75" hidden="1" customHeight="1" x14ac:dyDescent="0.25"/>
    <row r="31" spans="1:6" hidden="1" x14ac:dyDescent="0.25">
      <c r="A31" s="43"/>
      <c r="B31" s="43"/>
      <c r="C31" s="43"/>
      <c r="D31" s="43"/>
      <c r="E31" s="43"/>
      <c r="F31" s="26"/>
    </row>
    <row r="32" spans="1:6" hidden="1" x14ac:dyDescent="0.25">
      <c r="A32" s="43"/>
      <c r="B32" s="43"/>
      <c r="C32" s="43"/>
      <c r="D32" s="43"/>
      <c r="E32" s="43"/>
      <c r="F32" s="26"/>
    </row>
    <row r="33" spans="1:6" hidden="1" x14ac:dyDescent="0.25">
      <c r="A33" s="43"/>
      <c r="B33" s="43"/>
      <c r="C33" s="43"/>
      <c r="D33" s="43"/>
      <c r="E33" s="43"/>
      <c r="F33" s="26"/>
    </row>
    <row r="34" spans="1:6" hidden="1" x14ac:dyDescent="0.25">
      <c r="A34" s="43"/>
      <c r="B34" s="43"/>
      <c r="C34" s="43"/>
      <c r="D34" s="43"/>
      <c r="E34" s="43"/>
      <c r="F34" s="26"/>
    </row>
    <row r="35" spans="1:6" hidden="1" x14ac:dyDescent="0.25">
      <c r="A35" s="43"/>
      <c r="B35" s="43"/>
      <c r="C35" s="43"/>
      <c r="D35" s="43"/>
      <c r="E35" s="43"/>
      <c r="F35" s="26"/>
    </row>
    <row r="36" spans="1:6" hidden="1" x14ac:dyDescent="0.25"/>
    <row r="37" spans="1:6" hidden="1" x14ac:dyDescent="0.25"/>
    <row r="38" spans="1:6" hidden="1" x14ac:dyDescent="0.25"/>
    <row r="39" spans="1:6" hidden="1" x14ac:dyDescent="0.25"/>
    <row r="40" spans="1:6" hidden="1" x14ac:dyDescent="0.25"/>
    <row r="41" spans="1:6" hidden="1" x14ac:dyDescent="0.25"/>
    <row r="42" spans="1:6" hidden="1" x14ac:dyDescent="0.25"/>
    <row r="43" spans="1:6" hidden="1" x14ac:dyDescent="0.25"/>
    <row r="44" spans="1:6" hidden="1" x14ac:dyDescent="0.25"/>
    <row r="45" spans="1:6" hidden="1" x14ac:dyDescent="0.25"/>
    <row r="46" spans="1:6" hidden="1" x14ac:dyDescent="0.25"/>
    <row r="47" spans="1:6" x14ac:dyDescent="0.25"/>
    <row r="48" spans="1:6" x14ac:dyDescent="0.25"/>
    <row r="49" x14ac:dyDescent="0.25"/>
    <row r="50" x14ac:dyDescent="0.25"/>
    <row r="51" x14ac:dyDescent="0.25"/>
  </sheetData>
  <sheetProtection formatCells="0" insertRows="0" deleteRows="0"/>
  <mergeCells count="8">
    <mergeCell ref="D21:E21"/>
    <mergeCell ref="B6:E6"/>
    <mergeCell ref="B5:E5"/>
    <mergeCell ref="B7:E7"/>
    <mergeCell ref="A1:E1"/>
    <mergeCell ref="B2:E2"/>
    <mergeCell ref="B3:E3"/>
    <mergeCell ref="B4:E4"/>
  </mergeCells>
  <dataValidations count="2">
    <dataValidation allowBlank="1" showInputMessage="1" showErrorMessage="1" prompt="Insert additional rows as needed:_x000a_- 'right click' on a row number (left of screen)_x000a_- select 'Insert' (this will insert a row above it)" sqref="A8" xr:uid="{00000000-0002-0000-0400-000001000000}"/>
    <dataValidation type="date" errorStyle="warning" allowBlank="1" showInputMessage="1" showErrorMessage="1" error="This date may be outside the timeframe indicated (eg 2018/19 year)" prompt="Any non-standard date format or date outside the disclosure period (typically 1 July 2018 - 30 June 2019) will raise an alert. Check entry and select 'Yes' to accept/continue." sqref="A9:A20" xr:uid="{00000000-0002-0000-0400-000000000000}">
      <formula1>$B$4</formula1>
      <formula2>$B$5</formula2>
    </dataValidation>
  </dataValidations>
  <printOptions gridLines="1"/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 alignWithMargins="0">
    <oddFooter>&amp;LCE Expense Disclosure Workbook 2018&amp;RWorksheet - All other expenses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="Use the drop down list (at the right of the cell)" prompt="Do dollar figures on this sheet include or exclude GST?  (be consistent - all inclusive or exclusive)_x000a__x000a_[use drop down list at right of cell]_x000a__x000a_If possible, please include/exclude GST consistently across all sheets" xr:uid="{00000000-0002-0000-0400-000002000000}">
          <x14:formula1>
            <xm:f>'Summary and sign-off'!$A$26:$A$27</xm:f>
          </x14:formula1>
          <xm:sqref>B6:E6</xm:sqref>
        </x14:dataValidation>
        <x14:dataValidation type="list" allowBlank="1" showInputMessage="1" showErrorMessage="1" error="Use the drop down list (at the right of the cell)" prompt="Totals should accurately sum the content of tables but this may be affected by input method - e.g. hidden or inappropriate data._x000a__x000a_It is each agency's responsibility to confirm the accuracy of data and totals._x000a__x000a_[use drop down list to confirm this check]" xr:uid="{00000000-0002-0000-0400-000003000000}">
          <x14:formula1>
            <xm:f>'Summary and sign-off'!$A$28:$A$29</xm:f>
          </x14:formula1>
          <xm:sqref>B7:E7</xm:sqref>
        </x14:dataValidation>
        <x14:dataValidation type="decimal" operator="greaterThan" allowBlank="1" showInputMessage="1" showErrorMessage="1" error="This cell must contain a dollar figure" xr:uid="{00000000-0002-0000-0400-000004000000}">
          <x14:formula1>
            <xm:f>'Summary and sign-off'!$A$45</xm:f>
          </x14:formula1>
          <xm:sqref>B9:B20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-0.249977111117893"/>
    <pageSetUpPr fitToPage="1"/>
  </sheetPr>
  <dimension ref="A1:J65"/>
  <sheetViews>
    <sheetView zoomScaleNormal="100" workbookViewId="0">
      <selection activeCell="A8" sqref="A8:XFD8"/>
    </sheetView>
  </sheetViews>
  <sheetFormatPr defaultColWidth="0" defaultRowHeight="13.2" zeroHeight="1" x14ac:dyDescent="0.25"/>
  <cols>
    <col min="1" max="1" width="35.6640625" style="17" customWidth="1"/>
    <col min="2" max="2" width="46.88671875" style="17" customWidth="1"/>
    <col min="3" max="3" width="22.109375" style="17" customWidth="1"/>
    <col min="4" max="4" width="25.44140625" style="17" customWidth="1"/>
    <col min="5" max="6" width="35.6640625" style="17" customWidth="1"/>
    <col min="7" max="7" width="38" style="17" customWidth="1"/>
    <col min="8" max="10" width="9.109375" style="17" hidden="1" customWidth="1"/>
    <col min="11" max="15" width="0" style="17" hidden="1" customWidth="1"/>
    <col min="16" max="16384" width="0" style="17" hidden="1"/>
  </cols>
  <sheetData>
    <row r="1" spans="1:7" ht="26.25" customHeight="1" x14ac:dyDescent="0.25">
      <c r="A1" s="140" t="s">
        <v>9</v>
      </c>
      <c r="B1" s="140"/>
      <c r="C1" s="140"/>
      <c r="D1" s="140"/>
      <c r="E1" s="140"/>
      <c r="F1" s="140"/>
    </row>
    <row r="2" spans="1:7" ht="21" customHeight="1" x14ac:dyDescent="0.25">
      <c r="A2" s="4" t="s">
        <v>1</v>
      </c>
      <c r="B2" s="143" t="str">
        <f>'Summary and sign-off'!B2:F2</f>
        <v>Real Estate Authority</v>
      </c>
      <c r="C2" s="143"/>
      <c r="D2" s="143"/>
      <c r="E2" s="143"/>
      <c r="F2" s="143"/>
    </row>
    <row r="3" spans="1:7" ht="21" customHeight="1" x14ac:dyDescent="0.25">
      <c r="A3" s="4" t="s">
        <v>2</v>
      </c>
      <c r="B3" s="143" t="str">
        <f>'Summary and sign-off'!B3:F3</f>
        <v>Kevin Lampen-Smith</v>
      </c>
      <c r="C3" s="143"/>
      <c r="D3" s="143"/>
      <c r="E3" s="143"/>
      <c r="F3" s="143"/>
    </row>
    <row r="4" spans="1:7" ht="21" customHeight="1" x14ac:dyDescent="0.25">
      <c r="A4" s="4" t="s">
        <v>34</v>
      </c>
      <c r="B4" s="143">
        <f>'Summary and sign-off'!B4:F4</f>
        <v>43282</v>
      </c>
      <c r="C4" s="143"/>
      <c r="D4" s="143"/>
      <c r="E4" s="143"/>
      <c r="F4" s="143"/>
    </row>
    <row r="5" spans="1:7" ht="21" customHeight="1" x14ac:dyDescent="0.25">
      <c r="A5" s="4" t="s">
        <v>35</v>
      </c>
      <c r="B5" s="143">
        <f>'Summary and sign-off'!B5:F5</f>
        <v>43646</v>
      </c>
      <c r="C5" s="143"/>
      <c r="D5" s="143"/>
      <c r="E5" s="143"/>
      <c r="F5" s="143"/>
    </row>
    <row r="6" spans="1:7" ht="21" customHeight="1" x14ac:dyDescent="0.25">
      <c r="A6" s="4" t="s">
        <v>89</v>
      </c>
      <c r="B6" s="138" t="s">
        <v>28</v>
      </c>
      <c r="C6" s="138"/>
      <c r="D6" s="138"/>
      <c r="E6" s="138"/>
      <c r="F6" s="138"/>
    </row>
    <row r="7" spans="1:7" ht="21" customHeight="1" x14ac:dyDescent="0.25">
      <c r="A7" s="4" t="s">
        <v>54</v>
      </c>
      <c r="B7" s="138" t="s">
        <v>65</v>
      </c>
      <c r="C7" s="138"/>
      <c r="D7" s="138"/>
      <c r="E7" s="138"/>
      <c r="F7" s="138"/>
    </row>
    <row r="8" spans="1:7" ht="39" customHeight="1" x14ac:dyDescent="0.25">
      <c r="A8" s="18" t="s">
        <v>25</v>
      </c>
      <c r="B8" s="9" t="s">
        <v>87</v>
      </c>
      <c r="C8" s="9" t="s">
        <v>38</v>
      </c>
      <c r="D8" s="9" t="s">
        <v>10</v>
      </c>
      <c r="E8" s="9" t="s">
        <v>39</v>
      </c>
      <c r="F8" s="9" t="s">
        <v>67</v>
      </c>
    </row>
    <row r="9" spans="1:7" s="69" customFormat="1" ht="26.4" x14ac:dyDescent="0.25">
      <c r="A9" s="93">
        <v>43308</v>
      </c>
      <c r="B9" s="97" t="s">
        <v>138</v>
      </c>
      <c r="C9" s="99" t="s">
        <v>11</v>
      </c>
      <c r="D9" s="97" t="s">
        <v>188</v>
      </c>
      <c r="E9" s="96">
        <v>30</v>
      </c>
      <c r="F9" s="98"/>
    </row>
    <row r="10" spans="1:7" s="69" customFormat="1" x14ac:dyDescent="0.25">
      <c r="A10" s="93"/>
      <c r="B10" s="97"/>
      <c r="C10" s="99"/>
      <c r="D10" s="97"/>
      <c r="E10" s="96"/>
      <c r="F10" s="98"/>
    </row>
    <row r="11" spans="1:7" s="69" customFormat="1" x14ac:dyDescent="0.25">
      <c r="A11" s="93"/>
      <c r="B11" s="97"/>
      <c r="C11" s="99"/>
      <c r="D11" s="97"/>
      <c r="E11" s="96"/>
      <c r="F11" s="98"/>
    </row>
    <row r="12" spans="1:7" s="69" customFormat="1" x14ac:dyDescent="0.25">
      <c r="A12" s="93"/>
      <c r="B12" s="97"/>
      <c r="C12" s="99"/>
      <c r="D12" s="97"/>
      <c r="E12" s="96"/>
      <c r="F12" s="98"/>
    </row>
    <row r="13" spans="1:7" s="69" customFormat="1" x14ac:dyDescent="0.25">
      <c r="A13" s="93"/>
      <c r="B13" s="94"/>
      <c r="C13" s="99"/>
      <c r="D13" s="94"/>
      <c r="E13" s="96"/>
      <c r="F13" s="95"/>
    </row>
    <row r="14" spans="1:7" ht="34.5" customHeight="1" x14ac:dyDescent="0.25">
      <c r="A14" s="71" t="s">
        <v>88</v>
      </c>
      <c r="B14" s="72" t="s">
        <v>12</v>
      </c>
      <c r="C14" s="73">
        <f>C15+C16</f>
        <v>1</v>
      </c>
      <c r="D14" s="108"/>
      <c r="E14" s="147"/>
      <c r="F14" s="147"/>
      <c r="G14" s="69"/>
    </row>
    <row r="15" spans="1:7" ht="25.5" customHeight="1" x14ac:dyDescent="0.3">
      <c r="A15" s="74"/>
      <c r="B15" s="75" t="s">
        <v>13</v>
      </c>
      <c r="C15" s="76">
        <f>COUNTIF(C9:C13,'Summary and sign-off'!A43)</f>
        <v>0</v>
      </c>
      <c r="D15" s="19"/>
      <c r="E15" s="20"/>
      <c r="F15" s="21"/>
    </row>
    <row r="16" spans="1:7" ht="25.5" customHeight="1" x14ac:dyDescent="0.3">
      <c r="A16" s="74"/>
      <c r="B16" s="75" t="s">
        <v>11</v>
      </c>
      <c r="C16" s="76">
        <f>COUNTIF(C9:C13,'Summary and sign-off'!A44)</f>
        <v>1</v>
      </c>
      <c r="D16" s="19"/>
      <c r="E16" s="20"/>
      <c r="F16" s="21"/>
    </row>
    <row r="17" spans="1:6" x14ac:dyDescent="0.25">
      <c r="A17" s="22"/>
      <c r="B17" s="23"/>
      <c r="C17" s="22"/>
      <c r="D17" s="24"/>
      <c r="E17" s="24"/>
      <c r="F17" s="22"/>
    </row>
    <row r="18" spans="1:6" x14ac:dyDescent="0.25">
      <c r="A18" s="23"/>
      <c r="B18" s="23"/>
      <c r="C18" s="23"/>
      <c r="D18" s="23"/>
      <c r="E18" s="23"/>
      <c r="F18" s="23"/>
    </row>
    <row r="19" spans="1:6" ht="12.6" customHeight="1" x14ac:dyDescent="0.25">
      <c r="A19" s="25"/>
      <c r="B19" s="22"/>
      <c r="C19" s="22"/>
      <c r="D19" s="22"/>
      <c r="E19" s="22"/>
      <c r="F19" s="26"/>
    </row>
    <row r="20" spans="1:6" x14ac:dyDescent="0.25">
      <c r="A20" s="25"/>
      <c r="B20" s="27"/>
      <c r="C20" s="28"/>
      <c r="D20" s="28"/>
      <c r="E20" s="28"/>
      <c r="F20" s="29"/>
    </row>
    <row r="21" spans="1:6" x14ac:dyDescent="0.25">
      <c r="A21" s="25"/>
      <c r="B21" s="30"/>
      <c r="C21" s="30"/>
      <c r="D21" s="30"/>
      <c r="E21" s="30"/>
      <c r="F21" s="30"/>
    </row>
    <row r="22" spans="1:6" ht="12.75" customHeight="1" x14ac:dyDescent="0.25">
      <c r="A22" s="25"/>
      <c r="B22" s="22"/>
      <c r="C22" s="22"/>
      <c r="D22" s="22"/>
      <c r="E22" s="22"/>
      <c r="F22" s="22"/>
    </row>
    <row r="23" spans="1:6" ht="12.9" customHeight="1" x14ac:dyDescent="0.25">
      <c r="A23" s="31"/>
      <c r="B23" s="32"/>
      <c r="C23" s="32"/>
      <c r="D23" s="32"/>
      <c r="E23" s="32"/>
      <c r="F23" s="32"/>
    </row>
    <row r="24" spans="1:6" x14ac:dyDescent="0.25">
      <c r="A24" s="33"/>
      <c r="B24" s="34"/>
      <c r="C24" s="29"/>
      <c r="D24" s="29"/>
      <c r="E24" s="29"/>
      <c r="F24" s="29"/>
    </row>
    <row r="25" spans="1:6" ht="12.75" customHeight="1" x14ac:dyDescent="0.25">
      <c r="A25" s="33"/>
      <c r="B25" s="25"/>
      <c r="C25" s="35"/>
      <c r="D25" s="35"/>
      <c r="E25" s="35"/>
      <c r="F25" s="35"/>
    </row>
    <row r="26" spans="1:6" ht="12.75" customHeight="1" x14ac:dyDescent="0.25">
      <c r="A26" s="25"/>
      <c r="B26" s="25"/>
      <c r="C26" s="35"/>
      <c r="D26" s="35"/>
      <c r="E26" s="35"/>
      <c r="F26" s="35"/>
    </row>
    <row r="27" spans="1:6" ht="12.75" hidden="1" customHeight="1" x14ac:dyDescent="0.25">
      <c r="A27" s="25"/>
      <c r="B27" s="25"/>
      <c r="C27" s="35"/>
      <c r="D27" s="35"/>
      <c r="E27" s="35"/>
      <c r="F27" s="35"/>
    </row>
    <row r="28" spans="1:6" hidden="1" x14ac:dyDescent="0.25"/>
    <row r="29" spans="1:6" hidden="1" x14ac:dyDescent="0.25"/>
    <row r="30" spans="1:6" hidden="1" x14ac:dyDescent="0.25">
      <c r="A30" s="23"/>
      <c r="B30" s="23"/>
      <c r="C30" s="23"/>
      <c r="D30" s="23"/>
      <c r="E30" s="23"/>
      <c r="F30" s="23"/>
    </row>
    <row r="31" spans="1:6" hidden="1" x14ac:dyDescent="0.25">
      <c r="A31" s="23"/>
      <c r="B31" s="23"/>
      <c r="C31" s="23"/>
      <c r="D31" s="23"/>
      <c r="E31" s="23"/>
      <c r="F31" s="23"/>
    </row>
    <row r="32" spans="1:6" hidden="1" x14ac:dyDescent="0.25">
      <c r="A32" s="23"/>
      <c r="B32" s="23"/>
      <c r="C32" s="23"/>
      <c r="D32" s="23"/>
      <c r="E32" s="23"/>
      <c r="F32" s="23"/>
    </row>
    <row r="33" spans="1:6" hidden="1" x14ac:dyDescent="0.25">
      <c r="A33" s="23"/>
      <c r="B33" s="23"/>
      <c r="C33" s="23"/>
      <c r="D33" s="23"/>
      <c r="E33" s="23"/>
      <c r="F33" s="23"/>
    </row>
    <row r="34" spans="1:6" hidden="1" x14ac:dyDescent="0.25">
      <c r="A34" s="23"/>
      <c r="B34" s="23"/>
      <c r="C34" s="23"/>
      <c r="D34" s="23"/>
      <c r="E34" s="23"/>
      <c r="F34" s="23"/>
    </row>
    <row r="35" spans="1:6" hidden="1" x14ac:dyDescent="0.25"/>
    <row r="36" spans="1:6" hidden="1" x14ac:dyDescent="0.25"/>
    <row r="37" spans="1:6" hidden="1" x14ac:dyDescent="0.25"/>
    <row r="38" spans="1:6" hidden="1" x14ac:dyDescent="0.25"/>
    <row r="39" spans="1:6" hidden="1" x14ac:dyDescent="0.25"/>
    <row r="40" spans="1:6" hidden="1" x14ac:dyDescent="0.25"/>
    <row r="41" spans="1:6" hidden="1" x14ac:dyDescent="0.25"/>
    <row r="42" spans="1:6" hidden="1" x14ac:dyDescent="0.25"/>
    <row r="43" spans="1:6" hidden="1" x14ac:dyDescent="0.25"/>
    <row r="44" spans="1:6" hidden="1" x14ac:dyDescent="0.25"/>
    <row r="45" spans="1:6" hidden="1" x14ac:dyDescent="0.25"/>
    <row r="46" spans="1:6" hidden="1" x14ac:dyDescent="0.25"/>
    <row r="47" spans="1:6" hidden="1" x14ac:dyDescent="0.25"/>
    <row r="48" spans="1:6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</sheetData>
  <sheetProtection formatCells="0" insertRows="0" deleteRows="0"/>
  <mergeCells count="8">
    <mergeCell ref="E14:F14"/>
    <mergeCell ref="A1:F1"/>
    <mergeCell ref="B2:F2"/>
    <mergeCell ref="B3:F3"/>
    <mergeCell ref="B4:F4"/>
    <mergeCell ref="B7:F7"/>
    <mergeCell ref="B5:F5"/>
    <mergeCell ref="B6:F6"/>
  </mergeCells>
  <dataValidations count="2">
    <dataValidation allowBlank="1" showInputMessage="1" showErrorMessage="1" prompt="Insert additional rows as needed:_x000a_- 'right click' on a row number (left of screen)_x000a_- select 'Insert' (this will insert a row above it)" sqref="A8" xr:uid="{00000000-0002-0000-0500-000001000000}"/>
    <dataValidation type="date" errorStyle="warning" allowBlank="1" showInputMessage="1" showErrorMessage="1" error="This date may be outside the timeframe indicated (eg 2018/19 year)" prompt="Any non-standard date format or date outside the disclosure period (typically 1 July 2018 - 30 June 2019) will raise an alert. Check entry and select 'Yes' to accept/continue." sqref="A9:A13" xr:uid="{00000000-0002-0000-0500-000000000000}">
      <formula1>$B$4</formula1>
      <formula2>$B$5</formula2>
    </dataValidation>
  </dataValidations>
  <printOptions gridLines="1"/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headerFooter alignWithMargins="0">
    <oddFooter>&amp;LCE Expense Disclosure Workbook 2018&amp;RWorksheet - Gifts and benefits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="Use the drop down list (at the right of the cell)" prompt="Do dollar figures on this sheet include or exclude GST?  (be consistent - all inclusive or exclusive)_x000a__x000a_[use drop down list at right of cell]_x000a__x000a_If possible, please include/exclude GST consistently across all sheets" xr:uid="{00000000-0002-0000-0500-000004000000}">
          <x14:formula1>
            <xm:f>'Summary and sign-off'!$A$26:$A$27</xm:f>
          </x14:formula1>
          <xm:sqref>B6</xm:sqref>
        </x14:dataValidation>
        <x14:dataValidation type="list" allowBlank="1" showInputMessage="1" showErrorMessage="1" error="Use the drop down list (at the right of the cell)" prompt="Totals should accurately sum the content of tables but this may be affected by input method - e.g. hidden or inappropriate data._x000a__x000a_It is each agency's responsibility to confirm the accuracy of data and totals._x000a__x000a_[use drop down list to confirm this check]" xr:uid="{00000000-0002-0000-0500-000005000000}">
          <x14:formula1>
            <xm:f>'Summary and sign-off'!$A$28:$A$29</xm:f>
          </x14:formula1>
          <xm:sqref>B7:F7</xm:sqref>
        </x14:dataValidation>
        <x14:dataValidation type="list" allowBlank="1" showInputMessage="1" showErrorMessage="1" error="Use the drop down list (at the right of the cell)" xr:uid="{00000000-0002-0000-0500-000002000000}">
          <x14:formula1>
            <xm:f>'Summary and sign-off'!$A$43:$A$44</xm:f>
          </x14:formula1>
          <xm:sqref>C9:C13</xm:sqref>
        </x14:dataValidation>
        <x14:dataValidation type="list" errorStyle="information" operator="greaterThan" allowBlank="1" showInputMessage="1" prompt="Provide specific $ value if possible" xr:uid="{00000000-0002-0000-0500-000003000000}">
          <x14:formula1>
            <xm:f>'Summary and sign-off'!$A$37:$A$42</xm:f>
          </x14:formula1>
          <xm:sqref>E9:E13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ManageDocument" ma:contentTypeID="0x01010054669F8639DE294E941D1F01D6045AA9004910BA11A4C5304E8E4C6F9EFF2E939A" ma:contentTypeVersion="4" ma:contentTypeDescription="" ma:contentTypeScope="" ma:versionID="8834bfa83ceff1bf505054ff48d22a0b">
  <xsd:schema xmlns:xsd="http://www.w3.org/2001/XMLSchema" xmlns:xs="http://www.w3.org/2001/XMLSchema" xmlns:p="http://schemas.microsoft.com/office/2006/metadata/properties" xmlns:ns2="12165527-d881-4234-97f9-ee139a3f0c31" targetNamespace="http://schemas.microsoft.com/office/2006/metadata/properties" ma:root="true" ma:fieldsID="be9e5cb15a82a635f3e5640eebc0aa29" ns2:_="">
    <xsd:import namespace="12165527-d881-4234-97f9-ee139a3f0c31"/>
    <xsd:element name="properties">
      <xsd:complexType>
        <xsd:sequence>
          <xsd:element name="documentManagement">
            <xsd:complexType>
              <xsd:all>
                <xsd:element ref="ns2:Business_x0020_Unit" minOccurs="0"/>
                <xsd:element ref="ns2:Cabinet_x0020_Committee" minOccurs="0"/>
                <xsd:element ref="ns2:Class" minOccurs="0"/>
                <xsd:element ref="ns2:DOCNUM" minOccurs="0"/>
                <xsd:element ref="ns2:Endorsement" minOccurs="0"/>
                <xsd:element ref="ns2:File_x0020_No" minOccurs="0"/>
                <xsd:element ref="ns2:Precedents" minOccurs="0"/>
                <xsd:element ref="ns2:Key_x0020_Version" minOccurs="0"/>
                <xsd:element ref="ns2:SubClass" minOccurs="0"/>
                <xsd:element ref="ns2:RM_x0020_DOC_x0020_ID" minOccurs="0"/>
                <xsd:element ref="ns2:Sec_x0020_Review" minOccurs="0"/>
                <xsd:element ref="ns2:Security_x0020_Classification" minOccurs="0"/>
                <xsd:element ref="ns2:iManageAuth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165527-d881-4234-97f9-ee139a3f0c31" elementFormDefault="qualified">
    <xsd:import namespace="http://schemas.microsoft.com/office/2006/documentManagement/types"/>
    <xsd:import namespace="http://schemas.microsoft.com/office/infopath/2007/PartnerControls"/>
    <xsd:element name="Business_x0020_Unit" ma:index="8" nillable="true" ma:displayName="Business Unit" ma:format="Dropdown" ma:internalName="Business_x0020_Unit">
      <xsd:simpleType>
        <xsd:union memberTypes="dms:Text">
          <xsd:simpleType>
            <xsd:restriction base="dms:Choice">
              <xsd:enumeration value="BCS"/>
            </xsd:restriction>
          </xsd:simpleType>
        </xsd:union>
      </xsd:simpleType>
    </xsd:element>
    <xsd:element name="Cabinet_x0020_Committee" ma:index="9" nillable="true" ma:displayName="Cabinet Committee" ma:format="Dropdown" ma:internalName="Cabinet_x0020_Committee">
      <xsd:simpleType>
        <xsd:union memberTypes="dms:Text">
          <xsd:simpleType>
            <xsd:restriction base="dms:Choice">
              <xsd:enumeration value="Appointments and Honours"/>
            </xsd:restriction>
          </xsd:simpleType>
        </xsd:union>
      </xsd:simpleType>
    </xsd:element>
    <xsd:element name="Class" ma:index="10" nillable="true" ma:displayName="Class" ma:format="Dropdown" ma:internalName="Class">
      <xsd:simpleType>
        <xsd:union memberTypes="dms:Text">
          <xsd:simpleType>
            <xsd:restriction base="dms:Choice">
              <xsd:enumeration value="ADVICE"/>
            </xsd:restriction>
          </xsd:simpleType>
        </xsd:union>
      </xsd:simpleType>
    </xsd:element>
    <xsd:element name="DOCNUM" ma:index="11" nillable="true" ma:displayName="DOCNUM" ma:internalName="DOCNUM">
      <xsd:simpleType>
        <xsd:restriction base="dms:Text">
          <xsd:maxLength value="255"/>
        </xsd:restriction>
      </xsd:simpleType>
    </xsd:element>
    <xsd:element name="Endorsement" ma:index="12" nillable="true" ma:displayName="Endorsement" ma:format="Dropdown" ma:internalName="Endorsement">
      <xsd:simpleType>
        <xsd:union memberTypes="dms:Text">
          <xsd:simpleType>
            <xsd:restriction base="dms:Choice">
              <xsd:enumeration value="Addressee Only"/>
            </xsd:restriction>
          </xsd:simpleType>
        </xsd:union>
      </xsd:simpleType>
    </xsd:element>
    <xsd:element name="File_x0020_No" ma:index="13" nillable="true" ma:displayName="File No" ma:internalName="File_x0020_No">
      <xsd:simpleType>
        <xsd:restriction base="dms:Text">
          <xsd:maxLength value="255"/>
        </xsd:restriction>
      </xsd:simpleType>
    </xsd:element>
    <xsd:element name="Precedents" ma:index="14" nillable="true" ma:displayName="Precedents" ma:format="Dropdown" ma:internalName="Precedents">
      <xsd:simpleType>
        <xsd:restriction base="dms:Choice">
          <xsd:enumeration value="ASHCROFTC"/>
        </xsd:restriction>
      </xsd:simpleType>
    </xsd:element>
    <xsd:element name="Key_x0020_Version" ma:index="15" nillable="true" ma:displayName="Key Version" ma:default="0" ma:internalName="Key_x0020_Version">
      <xsd:simpleType>
        <xsd:restriction base="dms:Boolean"/>
      </xsd:simpleType>
    </xsd:element>
    <xsd:element name="SubClass" ma:index="16" nillable="true" ma:displayName="SubClass" ma:format="Dropdown" ma:internalName="SubClass">
      <xsd:simpleType>
        <xsd:union memberTypes="dms:Text">
          <xsd:simpleType>
            <xsd:restriction base="dms:Choice">
              <xsd:enumeration value="MINISTER"/>
            </xsd:restriction>
          </xsd:simpleType>
        </xsd:union>
      </xsd:simpleType>
    </xsd:element>
    <xsd:element name="RM_x0020_DOC_x0020_ID" ma:index="17" nillable="true" ma:displayName="RM DOC ID" ma:internalName="RM_x0020_DOC_x0020_ID">
      <xsd:simpleType>
        <xsd:restriction base="dms:Text">
          <xsd:maxLength value="255"/>
        </xsd:restriction>
      </xsd:simpleType>
    </xsd:element>
    <xsd:element name="Sec_x0020_Review" ma:index="18" nillable="true" ma:displayName="Sec Review" ma:format="DateOnly" ma:internalName="Sec_x0020_Review">
      <xsd:simpleType>
        <xsd:restriction base="dms:DateTime"/>
      </xsd:simpleType>
    </xsd:element>
    <xsd:element name="Security_x0020_Classification" ma:index="19" nillable="true" ma:displayName="Security Classification" ma:format="Dropdown" ma:internalName="Security_x0020_Classification">
      <xsd:simpleType>
        <xsd:union memberTypes="dms:Text">
          <xsd:simpleType>
            <xsd:restriction base="dms:Choice">
              <xsd:enumeration value="BUDGET-SENSITIVE"/>
            </xsd:restriction>
          </xsd:simpleType>
        </xsd:union>
      </xsd:simpleType>
    </xsd:element>
    <xsd:element name="iManageAuthor" ma:index="21" nillable="true" ma:displayName="iManageAuthor" ma:internalName="iManageAutho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0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nageAuthor xmlns="12165527-d881-4234-97f9-ee139a3f0c31">NEEDHAMGIRVENG</iManageAuthor>
    <Security_x0020_Classification xmlns="12165527-d881-4234-97f9-ee139a3f0c31">UNCLASSIFIED</Security_x0020_Classification>
    <Business_x0020_Unit xmlns="12165527-d881-4234-97f9-ee139a3f0c31">SAAP</Business_x0020_Unit>
    <Endorsement xmlns="12165527-d881-4234-97f9-ee139a3f0c31" xsi:nil="true"/>
    <RM_x0020_DOC_x0020_ID xmlns="12165527-d881-4234-97f9-ee139a3f0c31" xsi:nil="true"/>
    <Class xmlns="12165527-d881-4234-97f9-ee139a3f0c31">POLICIES</Class>
    <File_x0020_No xmlns="12165527-d881-4234-97f9-ee139a3f0c31">SSC-SIC-2-14</File_x0020_No>
    <DOCNUM xmlns="12165527-d881-4234-97f9-ee139a3f0c31">2290185</DOCNUM>
    <Key_x0020_Version xmlns="12165527-d881-4234-97f9-ee139a3f0c31">false</Key_x0020_Version>
    <Precedents xmlns="12165527-d881-4234-97f9-ee139a3f0c31" xsi:nil="true"/>
    <SubClass xmlns="12165527-d881-4234-97f9-ee139a3f0c31" xsi:nil="true"/>
    <Sec_x0020_Review xmlns="12165527-d881-4234-97f9-ee139a3f0c31" xsi:nil="true"/>
    <Cabinet_x0020_Committee xmlns="12165527-d881-4234-97f9-ee139a3f0c31" xsi:nil="true"/>
  </documentManagement>
</p:properties>
</file>

<file path=customXml/itemProps1.xml><?xml version="1.0" encoding="utf-8"?>
<ds:datastoreItem xmlns:ds="http://schemas.openxmlformats.org/officeDocument/2006/customXml" ds:itemID="{6C6A401E-B983-48F3-ADF0-8594D7EE48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B4CE85-749F-4A5A-98FF-EB9029D5DC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165527-d881-4234-97f9-ee139a3f0c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579D7F4-D0D7-4BCB-BBEA-E7C37A64913E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12165527-d881-4234-97f9-ee139a3f0c31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Summary and sign-off</vt:lpstr>
      <vt:lpstr>Travel</vt:lpstr>
      <vt:lpstr>Hospitality</vt:lpstr>
      <vt:lpstr>All other expenses</vt:lpstr>
      <vt:lpstr>Gifts and benefits</vt:lpstr>
      <vt:lpstr>'All other expenses'!Print_Area</vt:lpstr>
      <vt:lpstr>'Gifts and benefits'!Print_Area</vt:lpstr>
      <vt:lpstr>Hospitality!Print_Area</vt:lpstr>
      <vt:lpstr>'Summary and sign-off'!Print_Area</vt:lpstr>
      <vt:lpstr>Travel!Print_Area</vt:lpstr>
    </vt:vector>
  </TitlesOfParts>
  <Company>SSC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CE-Expense-Disclosure-Workbook-2018</dc:title>
  <dc:creator>mortensenm</dc:creator>
  <dc:description>Version 7 - for review by SIT - ready 2/10/18</dc:description>
  <cp:lastModifiedBy>Sally Betts</cp:lastModifiedBy>
  <cp:lastPrinted>2018-10-07T21:08:03Z</cp:lastPrinted>
  <dcterms:created xsi:type="dcterms:W3CDTF">2010-10-17T20:59:02Z</dcterms:created>
  <dcterms:modified xsi:type="dcterms:W3CDTF">2019-07-25T01:49:42Z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0x01010054669F8639DE294E941D1F01D6045AA9004910BA11A4C5304E8E4C6F9EFF2E939A</vt:lpwstr>
  </property>
  <property fmtid="{D5CDD505-2E9C-101B-9397-08002B2CF9AE}" pid="3" name="Modified_x0020_By">
    <vt:lpwstr/>
  </property>
  <property fmtid="{D5CDD505-2E9C-101B-9397-08002B2CF9AE}" pid="4" name="Created By">
    <vt:lpwstr/>
  </property>
  <property fmtid="{D5CDD505-2E9C-101B-9397-08002B2CF9AE}" pid="5" name="Modified By">
    <vt:lpwstr/>
  </property>
  <property fmtid="{D5CDD505-2E9C-101B-9397-08002B2CF9AE}" pid="6" name="Created_x0020_By">
    <vt:lpwstr/>
  </property>
</Properties>
</file>